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Budget" sheetId="2" state="visible" r:id="rId2"/>
    <sheet xmlns:r="http://schemas.openxmlformats.org/officeDocument/2006/relationships" name="Actual" sheetId="3" state="visible" r:id="rId3"/>
    <sheet xmlns:r="http://schemas.openxmlformats.org/officeDocument/2006/relationships" name="Variance" sheetId="4" state="visible" r:id="rId4"/>
    <sheet xmlns:r="http://schemas.openxmlformats.org/officeDocument/2006/relationships" name="Cumulative" sheetId="5" state="visible" r:id="rId5"/>
    <sheet xmlns:r="http://schemas.openxmlformats.org/officeDocument/2006/relationships" name="Bullet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"/>
    <numFmt numFmtId="165" formatCode="0.0%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FEF3C7"/>
      </patternFill>
    </fill>
    <fill>
      <patternFill patternType="solid">
        <fgColor rgb="00E0F2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164" fontId="0" fillId="3" borderId="0" pivotButton="0" quotePrefix="0" xfId="0"/>
    <xf numFmtId="164" fontId="0" fillId="0" borderId="0" pivotButton="0" quotePrefix="0" xfId="0"/>
    <xf numFmtId="0" fontId="2" fillId="0" borderId="0" pivotButton="0" quotePrefix="0" xfId="0"/>
    <xf numFmtId="0" fontId="0" fillId="3" borderId="0" pivotButton="0" quotePrefix="0" xfId="0"/>
    <xf numFmtId="165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explains most of the profit gap (Jan–Sep, + = better than budget)</a:t>
            </a:r>
          </a:p>
        </rich>
      </tx>
    </title>
    <plotArea>
      <barChart>
        <barDir val="bar"/>
        <grouping val="stacked"/>
        <ser>
          <idx val="0"/>
          <order val="0"/>
          <tx>
            <strRef>
              <f>'Variance'!G4</f>
            </strRef>
          </tx>
          <spPr>
            <a:solidFill xmlns:a="http://schemas.openxmlformats.org/drawingml/2006/main">
              <a:srgbClr val="0284C7"/>
            </a:solidFill>
            <a:ln xmlns:a="http://schemas.openxmlformats.org/drawingml/2006/main">
              <a:prstDash val="solid"/>
            </a:ln>
          </spPr>
          <cat>
            <numRef>
              <f>'Variance'!$A$5:$A$13</f>
            </numRef>
          </cat>
          <val>
            <numRef>
              <f>'Variance'!$G$5:$G$13</f>
            </numRef>
          </val>
        </ser>
        <ser>
          <idx val="1"/>
          <order val="1"/>
          <tx>
            <strRef>
              <f>'Variance'!H4</f>
            </strRef>
          </tx>
          <spPr>
            <a:solidFill xmlns:a="http://schemas.openxmlformats.org/drawingml/2006/main">
              <a:srgbClr val="D97706"/>
            </a:solidFill>
            <a:ln xmlns:a="http://schemas.openxmlformats.org/drawingml/2006/main">
              <a:prstDash val="solid"/>
            </a:ln>
          </spPr>
          <cat>
            <numRef>
              <f>'Variance'!$A$5:$A$13</f>
            </numRef>
          </cat>
          <val>
            <numRef>
              <f>'Variance'!$H$5:$H$13</f>
            </numRef>
          </val>
        </ser>
        <gapWidth val="60"/>
        <overlap val="10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Variance ($)</a:t>
                </a:r>
              </a:p>
            </rich>
          </tx>
        </title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Cumulative revenue, actual vs budget</a:t>
            </a:r>
          </a:p>
        </rich>
      </tx>
    </title>
    <plotArea>
      <lineChart>
        <grouping val="standard"/>
        <ser>
          <idx val="0"/>
          <order val="0"/>
          <tx>
            <strRef>
              <f>'Cumulative'!D1</f>
            </strRef>
          </tx>
          <spPr>
            <a:ln xmlns:a="http://schemas.openxmlformats.org/drawingml/2006/main">
              <a:solidFill>
                <a:srgbClr val="94A3B8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'Cumulative'!$A$2:$A$13</f>
            </numRef>
          </cat>
          <val>
            <numRef>
              <f>'Cumulative'!$D$2:$D$13</f>
            </numRef>
          </val>
        </ser>
        <ser>
          <idx val="1"/>
          <order val="1"/>
          <tx>
            <strRef>
              <f>'Cumulative'!E1</f>
            </strRef>
          </tx>
          <spPr>
            <a:ln xmlns:a="http://schemas.openxmlformats.org/drawingml/2006/main" w="38100">
              <a:solidFill>
                <a:srgbClr val="D9770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'Cumulative'!$A$2:$A$13</f>
            </numRef>
          </cat>
          <val>
            <numRef>
              <f>'Cumulative'!$E$2:$E$13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Cumulative gap: actual minus budget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'Cumulative'!F1</f>
            </strRef>
          </tx>
          <spPr>
            <a:solidFill xmlns:a="http://schemas.openxmlformats.org/drawingml/2006/main">
              <a:srgbClr val="D97706"/>
            </a:solidFill>
            <a:ln xmlns:a="http://schemas.openxmlformats.org/drawingml/2006/main">
              <a:prstDash val="solid"/>
            </a:ln>
          </spPr>
          <cat>
            <numRef>
              <f>'Cumulative'!$A$2:$A$13</f>
            </numRef>
          </cat>
          <val>
            <numRef>
              <f>'Cumulative'!$F$2:$F$13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Relationship Type="http://schemas.openxmlformats.org/officeDocument/2006/relationships/chart" Target="/xl/charts/chart3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3</row>
      <rowOff>0</rowOff>
    </from>
    <ext cx="864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7</col>
      <colOff>0</colOff>
      <row>5</row>
      <rowOff>0</rowOff>
    </from>
    <ext cx="792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26</row>
      <rowOff>0</rowOff>
    </from>
    <ext cx="792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Budget vs actual chart workbook (example data)</t>
        </is>
      </c>
    </row>
    <row r="2">
      <c r="A2" t="inlineStr">
        <is>
          <t>Example business: Inkwell Stationery (made up for this guide). All figures are an example; replace them with yours.</t>
        </is>
      </c>
    </row>
    <row r="3">
      <c r="A3" t="inlineStr"/>
    </row>
    <row r="4">
      <c r="A4" t="inlineStr">
        <is>
          <t>1. Budget sheet: your monthly budget, one row per P&amp;L line, January to December.</t>
        </is>
      </c>
    </row>
    <row r="5">
      <c r="A5" t="inlineStr">
        <is>
          <t>2. Actual sheet: your actual results by month. Fill a month when its books are closed; leave future months blank.</t>
        </is>
      </c>
    </row>
    <row r="6">
      <c r="A6" t="inlineStr">
        <is>
          <t>3. Variance sheet: set cell B1 to the number of months of actuals (9 = January to September).</t>
        </is>
      </c>
    </row>
    <row r="7">
      <c r="A7" t="inlineStr">
        <is>
          <t xml:space="preserve">   YTD budget and YTD actual add up that many months. Variance is shown so that positive = better than budget:</t>
        </is>
      </c>
    </row>
    <row r="8">
      <c r="A8" t="inlineStr">
        <is>
          <t xml:space="preserve">   actual minus budget for revenue, budget minus actual for costs. The Better and Worse columns split it for the chart.</t>
        </is>
      </c>
    </row>
    <row r="9">
      <c r="A9" t="inlineStr">
        <is>
          <t xml:space="preserve">   Sort rows A5:H13 by column E (smallest to largest) after updating, so the chart stays sorted. The chart is a stacked bar: one of Better or Worse is always zero, so each line gets one bar.</t>
        </is>
      </c>
    </row>
    <row r="10">
      <c r="A10" t="inlineStr">
        <is>
          <t>4. Cumulative sheet: running totals of revenue, budget vs actual, and the gap between them. Months without actuals show #N/A so the line stops.</t>
        </is>
      </c>
    </row>
    <row r="11">
      <c r="A11" t="inlineStr">
        <is>
          <t>5. Bullet sheet: actual as % of YTD budget with bands for a bullet graph. Excel and Google Sheets have no bullet chart type; build steps are on that sheet.</t>
        </is>
      </c>
    </row>
    <row r="12">
      <c r="A12" t="inlineStr"/>
    </row>
    <row r="13">
      <c r="A13" t="inlineStr">
        <is>
          <t>Light blue cells are inputs. Everything else is a formula.</t>
        </is>
      </c>
    </row>
    <row r="14">
      <c r="A14" t="inlineStr">
        <is>
          <t>Guide: https://parityai.pro/blog/budget-vs-actual-chart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1"/>
  <sheetViews>
    <sheetView workbookViewId="0">
      <selection activeCell="A1" sqref="A1"/>
    </sheetView>
  </sheetViews>
  <sheetFormatPr baseColWidth="8" defaultRowHeight="15"/>
  <cols>
    <col width="26" customWidth="1" min="1" max="1"/>
  </cols>
  <sheetData>
    <row r="1">
      <c r="A1" s="2" t="inlineStr">
        <is>
          <t>Line</t>
        </is>
      </c>
      <c r="B1" s="2" t="inlineStr">
        <is>
          <t>Type</t>
        </is>
      </c>
      <c r="C1" s="2" t="inlineStr">
        <is>
          <t>Jan</t>
        </is>
      </c>
      <c r="D1" s="2" t="inlineStr">
        <is>
          <t>Feb</t>
        </is>
      </c>
      <c r="E1" s="2" t="inlineStr">
        <is>
          <t>Mar</t>
        </is>
      </c>
      <c r="F1" s="2" t="inlineStr">
        <is>
          <t>Apr</t>
        </is>
      </c>
      <c r="G1" s="2" t="inlineStr">
        <is>
          <t>May</t>
        </is>
      </c>
      <c r="H1" s="2" t="inlineStr">
        <is>
          <t>Jun</t>
        </is>
      </c>
      <c r="I1" s="2" t="inlineStr">
        <is>
          <t>Jul</t>
        </is>
      </c>
      <c r="J1" s="2" t="inlineStr">
        <is>
          <t>Aug</t>
        </is>
      </c>
      <c r="K1" s="2" t="inlineStr">
        <is>
          <t>Sep</t>
        </is>
      </c>
      <c r="L1" s="2" t="inlineStr">
        <is>
          <t>Oct</t>
        </is>
      </c>
      <c r="M1" s="2" t="inlineStr">
        <is>
          <t>Nov</t>
        </is>
      </c>
      <c r="N1" s="2" t="inlineStr">
        <is>
          <t>Dec</t>
        </is>
      </c>
      <c r="O1" s="2" t="inlineStr">
        <is>
          <t>Total</t>
        </is>
      </c>
    </row>
    <row r="2">
      <c r="A2" t="inlineStr">
        <is>
          <t>Revenue</t>
        </is>
      </c>
      <c r="B2" t="inlineStr">
        <is>
          <t>Revenue</t>
        </is>
      </c>
      <c r="C2" s="3" t="n">
        <v>52000</v>
      </c>
      <c r="D2" s="3" t="n">
        <v>48000</v>
      </c>
      <c r="E2" s="3" t="n">
        <v>56000</v>
      </c>
      <c r="F2" s="3" t="n">
        <v>57000</v>
      </c>
      <c r="G2" s="3" t="n">
        <v>60000</v>
      </c>
      <c r="H2" s="3" t="n">
        <v>58000</v>
      </c>
      <c r="I2" s="3" t="n">
        <v>62000</v>
      </c>
      <c r="J2" s="3" t="n">
        <v>118000</v>
      </c>
      <c r="K2" s="3" t="n">
        <v>101000</v>
      </c>
      <c r="L2" s="3" t="n">
        <v>70000</v>
      </c>
      <c r="M2" s="3" t="n">
        <v>74000</v>
      </c>
      <c r="N2" s="3" t="n">
        <v>84000</v>
      </c>
      <c r="O2" s="4">
        <f>SUM(C2:N2)</f>
        <v/>
      </c>
    </row>
    <row r="3">
      <c r="A3" t="inlineStr">
        <is>
          <t>Cost of goods</t>
        </is>
      </c>
      <c r="B3" t="inlineStr">
        <is>
          <t>Cost</t>
        </is>
      </c>
      <c r="C3" s="3" t="n">
        <v>24960</v>
      </c>
      <c r="D3" s="3" t="n">
        <v>23040</v>
      </c>
      <c r="E3" s="3" t="n">
        <v>26880</v>
      </c>
      <c r="F3" s="3" t="n">
        <v>27360</v>
      </c>
      <c r="G3" s="3" t="n">
        <v>28800</v>
      </c>
      <c r="H3" s="3" t="n">
        <v>27840</v>
      </c>
      <c r="I3" s="3" t="n">
        <v>29760</v>
      </c>
      <c r="J3" s="3" t="n">
        <v>56640</v>
      </c>
      <c r="K3" s="3" t="n">
        <v>48480</v>
      </c>
      <c r="L3" s="3" t="n">
        <v>33600</v>
      </c>
      <c r="M3" s="3" t="n">
        <v>35520</v>
      </c>
      <c r="N3" s="3" t="n">
        <v>40320</v>
      </c>
      <c r="O3" s="4">
        <f>SUM(C3:N3)</f>
        <v/>
      </c>
    </row>
    <row r="4">
      <c r="A4" t="inlineStr">
        <is>
          <t>Wages</t>
        </is>
      </c>
      <c r="B4" t="inlineStr">
        <is>
          <t>Cost</t>
        </is>
      </c>
      <c r="C4" s="3" t="n">
        <v>16500</v>
      </c>
      <c r="D4" s="3" t="n">
        <v>16500</v>
      </c>
      <c r="E4" s="3" t="n">
        <v>16500</v>
      </c>
      <c r="F4" s="3" t="n">
        <v>16500</v>
      </c>
      <c r="G4" s="3" t="n">
        <v>16500</v>
      </c>
      <c r="H4" s="3" t="n">
        <v>16500</v>
      </c>
      <c r="I4" s="3" t="n">
        <v>16500</v>
      </c>
      <c r="J4" s="3" t="n">
        <v>18000</v>
      </c>
      <c r="K4" s="3" t="n">
        <v>16500</v>
      </c>
      <c r="L4" s="3" t="n">
        <v>16500</v>
      </c>
      <c r="M4" s="3" t="n">
        <v>17500</v>
      </c>
      <c r="N4" s="3" t="n">
        <v>19000</v>
      </c>
      <c r="O4" s="4">
        <f>SUM(C4:N4)</f>
        <v/>
      </c>
    </row>
    <row r="5">
      <c r="A5" t="inlineStr">
        <is>
          <t>Rent</t>
        </is>
      </c>
      <c r="B5" t="inlineStr">
        <is>
          <t>Cost</t>
        </is>
      </c>
      <c r="C5" s="3" t="n">
        <v>6000</v>
      </c>
      <c r="D5" s="3" t="n">
        <v>6000</v>
      </c>
      <c r="E5" s="3" t="n">
        <v>6000</v>
      </c>
      <c r="F5" s="3" t="n">
        <v>6000</v>
      </c>
      <c r="G5" s="3" t="n">
        <v>6000</v>
      </c>
      <c r="H5" s="3" t="n">
        <v>6000</v>
      </c>
      <c r="I5" s="3" t="n">
        <v>6000</v>
      </c>
      <c r="J5" s="3" t="n">
        <v>6000</v>
      </c>
      <c r="K5" s="3" t="n">
        <v>6000</v>
      </c>
      <c r="L5" s="3" t="n">
        <v>6000</v>
      </c>
      <c r="M5" s="3" t="n">
        <v>6000</v>
      </c>
      <c r="N5" s="3" t="n">
        <v>6000</v>
      </c>
      <c r="O5" s="4">
        <f>SUM(C5:N5)</f>
        <v/>
      </c>
    </row>
    <row r="6">
      <c r="A6" t="inlineStr">
        <is>
          <t>Marketing</t>
        </is>
      </c>
      <c r="B6" t="inlineStr">
        <is>
          <t>Cost</t>
        </is>
      </c>
      <c r="C6" s="3" t="n">
        <v>3000</v>
      </c>
      <c r="D6" s="3" t="n">
        <v>3000</v>
      </c>
      <c r="E6" s="3" t="n">
        <v>3000</v>
      </c>
      <c r="F6" s="3" t="n">
        <v>3000</v>
      </c>
      <c r="G6" s="3" t="n">
        <v>3000</v>
      </c>
      <c r="H6" s="3" t="n">
        <v>3000</v>
      </c>
      <c r="I6" s="3" t="n">
        <v>3000</v>
      </c>
      <c r="J6" s="3" t="n">
        <v>3000</v>
      </c>
      <c r="K6" s="3" t="n">
        <v>3000</v>
      </c>
      <c r="L6" s="3" t="n">
        <v>3000</v>
      </c>
      <c r="M6" s="3" t="n">
        <v>3000</v>
      </c>
      <c r="N6" s="3" t="n">
        <v>3000</v>
      </c>
      <c r="O6" s="4">
        <f>SUM(C6:N6)</f>
        <v/>
      </c>
    </row>
    <row r="7">
      <c r="A7" t="inlineStr">
        <is>
          <t>Shipping &amp; packaging</t>
        </is>
      </c>
      <c r="B7" t="inlineStr">
        <is>
          <t>Cost</t>
        </is>
      </c>
      <c r="C7" s="3" t="n">
        <v>2600</v>
      </c>
      <c r="D7" s="3" t="n">
        <v>2400</v>
      </c>
      <c r="E7" s="3" t="n">
        <v>2800</v>
      </c>
      <c r="F7" s="3" t="n">
        <v>2850</v>
      </c>
      <c r="G7" s="3" t="n">
        <v>3000</v>
      </c>
      <c r="H7" s="3" t="n">
        <v>2900</v>
      </c>
      <c r="I7" s="3" t="n">
        <v>3100</v>
      </c>
      <c r="J7" s="3" t="n">
        <v>5900</v>
      </c>
      <c r="K7" s="3" t="n">
        <v>5050</v>
      </c>
      <c r="L7" s="3" t="n">
        <v>3500</v>
      </c>
      <c r="M7" s="3" t="n">
        <v>3700</v>
      </c>
      <c r="N7" s="3" t="n">
        <v>4200</v>
      </c>
      <c r="O7" s="4">
        <f>SUM(C7:N7)</f>
        <v/>
      </c>
    </row>
    <row r="8">
      <c r="A8" t="inlineStr">
        <is>
          <t>Software</t>
        </is>
      </c>
      <c r="B8" t="inlineStr">
        <is>
          <t>Cost</t>
        </is>
      </c>
      <c r="C8" s="3" t="n">
        <v>800</v>
      </c>
      <c r="D8" s="3" t="n">
        <v>800</v>
      </c>
      <c r="E8" s="3" t="n">
        <v>800</v>
      </c>
      <c r="F8" s="3" t="n">
        <v>800</v>
      </c>
      <c r="G8" s="3" t="n">
        <v>800</v>
      </c>
      <c r="H8" s="3" t="n">
        <v>800</v>
      </c>
      <c r="I8" s="3" t="n">
        <v>800</v>
      </c>
      <c r="J8" s="3" t="n">
        <v>800</v>
      </c>
      <c r="K8" s="3" t="n">
        <v>800</v>
      </c>
      <c r="L8" s="3" t="n">
        <v>800</v>
      </c>
      <c r="M8" s="3" t="n">
        <v>800</v>
      </c>
      <c r="N8" s="3" t="n">
        <v>800</v>
      </c>
      <c r="O8" s="4">
        <f>SUM(C8:N8)</f>
        <v/>
      </c>
    </row>
    <row r="9">
      <c r="A9" t="inlineStr">
        <is>
          <t>Card &amp; marketplace fees</t>
        </is>
      </c>
      <c r="B9" t="inlineStr">
        <is>
          <t>Cost</t>
        </is>
      </c>
      <c r="C9" s="3" t="n">
        <v>1560</v>
      </c>
      <c r="D9" s="3" t="n">
        <v>1440</v>
      </c>
      <c r="E9" s="3" t="n">
        <v>1680</v>
      </c>
      <c r="F9" s="3" t="n">
        <v>1710</v>
      </c>
      <c r="G9" s="3" t="n">
        <v>1800</v>
      </c>
      <c r="H9" s="3" t="n">
        <v>1740</v>
      </c>
      <c r="I9" s="3" t="n">
        <v>1860</v>
      </c>
      <c r="J9" s="3" t="n">
        <v>3540</v>
      </c>
      <c r="K9" s="3" t="n">
        <v>3030</v>
      </c>
      <c r="L9" s="3" t="n">
        <v>2100</v>
      </c>
      <c r="M9" s="3" t="n">
        <v>2220</v>
      </c>
      <c r="N9" s="3" t="n">
        <v>2520</v>
      </c>
      <c r="O9" s="4">
        <f>SUM(C9:N9)</f>
        <v/>
      </c>
    </row>
    <row r="10">
      <c r="A10" t="inlineStr">
        <is>
          <t>Other</t>
        </is>
      </c>
      <c r="B10" t="inlineStr">
        <is>
          <t>Cost</t>
        </is>
      </c>
      <c r="C10" s="3" t="n">
        <v>1400</v>
      </c>
      <c r="D10" s="3" t="n">
        <v>1400</v>
      </c>
      <c r="E10" s="3" t="n">
        <v>1400</v>
      </c>
      <c r="F10" s="3" t="n">
        <v>1400</v>
      </c>
      <c r="G10" s="3" t="n">
        <v>1400</v>
      </c>
      <c r="H10" s="3" t="n">
        <v>1400</v>
      </c>
      <c r="I10" s="3" t="n">
        <v>1400</v>
      </c>
      <c r="J10" s="3" t="n">
        <v>1400</v>
      </c>
      <c r="K10" s="3" t="n">
        <v>1400</v>
      </c>
      <c r="L10" s="3" t="n">
        <v>1400</v>
      </c>
      <c r="M10" s="3" t="n">
        <v>1400</v>
      </c>
      <c r="N10" s="3" t="n">
        <v>1400</v>
      </c>
      <c r="O10" s="4">
        <f>SUM(C10:N10)</f>
        <v/>
      </c>
    </row>
    <row r="11">
      <c r="A11" s="5" t="inlineStr">
        <is>
          <t>Net profit</t>
        </is>
      </c>
      <c r="C11" s="4">
        <f>C2-SUM(C3:C10)</f>
        <v/>
      </c>
      <c r="D11" s="4">
        <f>D2-SUM(D3:D10)</f>
        <v/>
      </c>
      <c r="E11" s="4">
        <f>E2-SUM(E3:E10)</f>
        <v/>
      </c>
      <c r="F11" s="4">
        <f>F2-SUM(F3:F10)</f>
        <v/>
      </c>
      <c r="G11" s="4">
        <f>G2-SUM(G3:G10)</f>
        <v/>
      </c>
      <c r="H11" s="4">
        <f>H2-SUM(H3:H10)</f>
        <v/>
      </c>
      <c r="I11" s="4">
        <f>I2-SUM(I3:I10)</f>
        <v/>
      </c>
      <c r="J11" s="4">
        <f>J2-SUM(J3:J10)</f>
        <v/>
      </c>
      <c r="K11" s="4">
        <f>K2-SUM(K3:K10)</f>
        <v/>
      </c>
      <c r="L11" s="4">
        <f>L2-SUM(L3:L10)</f>
        <v/>
      </c>
      <c r="M11" s="4">
        <f>M2-SUM(M3:M10)</f>
        <v/>
      </c>
      <c r="N11" s="4">
        <f>N2-SUM(N3:N10)</f>
        <v/>
      </c>
      <c r="O11" s="4">
        <f>O2-SUM(O3:O10)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11"/>
  <sheetViews>
    <sheetView workbookViewId="0">
      <selection activeCell="A1" sqref="A1"/>
    </sheetView>
  </sheetViews>
  <sheetFormatPr baseColWidth="8" defaultRowHeight="15"/>
  <cols>
    <col width="26" customWidth="1" min="1" max="1"/>
  </cols>
  <sheetData>
    <row r="1">
      <c r="A1" s="2" t="inlineStr">
        <is>
          <t>Line</t>
        </is>
      </c>
      <c r="B1" s="2" t="inlineStr">
        <is>
          <t>Type</t>
        </is>
      </c>
      <c r="C1" s="2" t="inlineStr">
        <is>
          <t>Jan</t>
        </is>
      </c>
      <c r="D1" s="2" t="inlineStr">
        <is>
          <t>Feb</t>
        </is>
      </c>
      <c r="E1" s="2" t="inlineStr">
        <is>
          <t>Mar</t>
        </is>
      </c>
      <c r="F1" s="2" t="inlineStr">
        <is>
          <t>Apr</t>
        </is>
      </c>
      <c r="G1" s="2" t="inlineStr">
        <is>
          <t>May</t>
        </is>
      </c>
      <c r="H1" s="2" t="inlineStr">
        <is>
          <t>Jun</t>
        </is>
      </c>
      <c r="I1" s="2" t="inlineStr">
        <is>
          <t>Jul</t>
        </is>
      </c>
      <c r="J1" s="2" t="inlineStr">
        <is>
          <t>Aug</t>
        </is>
      </c>
      <c r="K1" s="2" t="inlineStr">
        <is>
          <t>Sep</t>
        </is>
      </c>
      <c r="L1" s="2" t="inlineStr">
        <is>
          <t>Oct</t>
        </is>
      </c>
      <c r="M1" s="2" t="inlineStr">
        <is>
          <t>Nov</t>
        </is>
      </c>
      <c r="N1" s="2" t="inlineStr">
        <is>
          <t>Dec</t>
        </is>
      </c>
      <c r="O1" s="2" t="inlineStr">
        <is>
          <t>Total</t>
        </is>
      </c>
    </row>
    <row r="2">
      <c r="A2" t="inlineStr">
        <is>
          <t>Revenue</t>
        </is>
      </c>
      <c r="B2" t="inlineStr">
        <is>
          <t>Revenue</t>
        </is>
      </c>
      <c r="C2" s="3" t="n">
        <v>52800</v>
      </c>
      <c r="D2" s="3" t="n">
        <v>47100</v>
      </c>
      <c r="E2" s="3" t="n">
        <v>56400</v>
      </c>
      <c r="F2" s="3" t="n">
        <v>56200</v>
      </c>
      <c r="G2" s="3" t="n">
        <v>56900</v>
      </c>
      <c r="H2" s="3" t="n">
        <v>54300</v>
      </c>
      <c r="I2" s="3" t="n">
        <v>58100</v>
      </c>
      <c r="J2" s="3" t="n">
        <v>107600</v>
      </c>
      <c r="K2" s="3" t="n">
        <v>94000</v>
      </c>
      <c r="L2" s="3" t="n"/>
      <c r="M2" s="3" t="n"/>
      <c r="N2" s="3" t="n"/>
      <c r="O2" s="4">
        <f>SUM(C2:N2)</f>
        <v/>
      </c>
    </row>
    <row r="3">
      <c r="A3" t="inlineStr">
        <is>
          <t>Cost of goods</t>
        </is>
      </c>
      <c r="B3" t="inlineStr">
        <is>
          <t>Cost</t>
        </is>
      </c>
      <c r="C3" s="3" t="n">
        <v>25450</v>
      </c>
      <c r="D3" s="3" t="n">
        <v>22800</v>
      </c>
      <c r="E3" s="3" t="n">
        <v>27410</v>
      </c>
      <c r="F3" s="3" t="n">
        <v>27430</v>
      </c>
      <c r="G3" s="3" t="n">
        <v>27880</v>
      </c>
      <c r="H3" s="3" t="n">
        <v>26720</v>
      </c>
      <c r="I3" s="3" t="n">
        <v>28590</v>
      </c>
      <c r="J3" s="3" t="n">
        <v>53150</v>
      </c>
      <c r="K3" s="3" t="n">
        <v>46440</v>
      </c>
      <c r="L3" s="3" t="n"/>
      <c r="M3" s="3" t="n"/>
      <c r="N3" s="3" t="n"/>
      <c r="O3" s="4">
        <f>SUM(C3:N3)</f>
        <v/>
      </c>
    </row>
    <row r="4">
      <c r="A4" t="inlineStr">
        <is>
          <t>Wages</t>
        </is>
      </c>
      <c r="B4" t="inlineStr">
        <is>
          <t>Cost</t>
        </is>
      </c>
      <c r="C4" s="3" t="n">
        <v>16500</v>
      </c>
      <c r="D4" s="3" t="n">
        <v>16500</v>
      </c>
      <c r="E4" s="3" t="n">
        <v>16900</v>
      </c>
      <c r="F4" s="3" t="n">
        <v>16900</v>
      </c>
      <c r="G4" s="3" t="n">
        <v>17000</v>
      </c>
      <c r="H4" s="3" t="n">
        <v>17000</v>
      </c>
      <c r="I4" s="3" t="n">
        <v>17200</v>
      </c>
      <c r="J4" s="3" t="n">
        <v>18600</v>
      </c>
      <c r="K4" s="3" t="n">
        <v>17100</v>
      </c>
      <c r="L4" s="3" t="n"/>
      <c r="M4" s="3" t="n"/>
      <c r="N4" s="3" t="n"/>
      <c r="O4" s="4">
        <f>SUM(C4:N4)</f>
        <v/>
      </c>
    </row>
    <row r="5">
      <c r="A5" t="inlineStr">
        <is>
          <t>Rent</t>
        </is>
      </c>
      <c r="B5" t="inlineStr">
        <is>
          <t>Cost</t>
        </is>
      </c>
      <c r="C5" s="3" t="n">
        <v>6000</v>
      </c>
      <c r="D5" s="3" t="n">
        <v>6000</v>
      </c>
      <c r="E5" s="3" t="n">
        <v>6000</v>
      </c>
      <c r="F5" s="3" t="n">
        <v>6000</v>
      </c>
      <c r="G5" s="3" t="n">
        <v>6000</v>
      </c>
      <c r="H5" s="3" t="n">
        <v>6000</v>
      </c>
      <c r="I5" s="3" t="n">
        <v>6000</v>
      </c>
      <c r="J5" s="3" t="n">
        <v>6000</v>
      </c>
      <c r="K5" s="3" t="n">
        <v>6000</v>
      </c>
      <c r="L5" s="3" t="n"/>
      <c r="M5" s="3" t="n"/>
      <c r="N5" s="3" t="n"/>
      <c r="O5" s="4">
        <f>SUM(C5:N5)</f>
        <v/>
      </c>
    </row>
    <row r="6">
      <c r="A6" t="inlineStr">
        <is>
          <t>Marketing</t>
        </is>
      </c>
      <c r="B6" t="inlineStr">
        <is>
          <t>Cost</t>
        </is>
      </c>
      <c r="C6" s="3" t="n">
        <v>2600</v>
      </c>
      <c r="D6" s="3" t="n">
        <v>2800</v>
      </c>
      <c r="E6" s="3" t="n">
        <v>3000</v>
      </c>
      <c r="F6" s="3" t="n">
        <v>3100</v>
      </c>
      <c r="G6" s="3" t="n">
        <v>4600</v>
      </c>
      <c r="H6" s="3" t="n">
        <v>4700</v>
      </c>
      <c r="I6" s="3" t="n">
        <v>4400</v>
      </c>
      <c r="J6" s="3" t="n">
        <v>4900</v>
      </c>
      <c r="K6" s="3" t="n">
        <v>3700</v>
      </c>
      <c r="L6" s="3" t="n"/>
      <c r="M6" s="3" t="n"/>
      <c r="N6" s="3" t="n"/>
      <c r="O6" s="4">
        <f>SUM(C6:N6)</f>
        <v/>
      </c>
    </row>
    <row r="7">
      <c r="A7" t="inlineStr">
        <is>
          <t>Shipping &amp; packaging</t>
        </is>
      </c>
      <c r="B7" t="inlineStr">
        <is>
          <t>Cost</t>
        </is>
      </c>
      <c r="C7" s="3" t="n">
        <v>2690</v>
      </c>
      <c r="D7" s="3" t="n">
        <v>2450</v>
      </c>
      <c r="E7" s="3" t="n">
        <v>2990</v>
      </c>
      <c r="F7" s="3" t="n">
        <v>3260</v>
      </c>
      <c r="G7" s="3" t="n">
        <v>3700</v>
      </c>
      <c r="H7" s="3" t="n">
        <v>3580</v>
      </c>
      <c r="I7" s="3" t="n">
        <v>3830</v>
      </c>
      <c r="J7" s="3" t="n">
        <v>6890</v>
      </c>
      <c r="K7" s="3" t="n">
        <v>6110</v>
      </c>
      <c r="L7" s="3" t="n"/>
      <c r="M7" s="3" t="n"/>
      <c r="N7" s="3" t="n"/>
      <c r="O7" s="4">
        <f>SUM(C7:N7)</f>
        <v/>
      </c>
    </row>
    <row r="8">
      <c r="A8" t="inlineStr">
        <is>
          <t>Software</t>
        </is>
      </c>
      <c r="B8" t="inlineStr">
        <is>
          <t>Cost</t>
        </is>
      </c>
      <c r="C8" s="3" t="n">
        <v>800</v>
      </c>
      <c r="D8" s="3" t="n">
        <v>800</v>
      </c>
      <c r="E8" s="3" t="n">
        <v>800</v>
      </c>
      <c r="F8" s="3" t="n">
        <v>850</v>
      </c>
      <c r="G8" s="3" t="n">
        <v>850</v>
      </c>
      <c r="H8" s="3" t="n">
        <v>850</v>
      </c>
      <c r="I8" s="3" t="n">
        <v>900</v>
      </c>
      <c r="J8" s="3" t="n">
        <v>900</v>
      </c>
      <c r="K8" s="3" t="n">
        <v>900</v>
      </c>
      <c r="L8" s="3" t="n"/>
      <c r="M8" s="3" t="n"/>
      <c r="N8" s="3" t="n"/>
      <c r="O8" s="4">
        <f>SUM(C8:N8)</f>
        <v/>
      </c>
    </row>
    <row r="9">
      <c r="A9" t="inlineStr">
        <is>
          <t>Card &amp; marketplace fees</t>
        </is>
      </c>
      <c r="B9" t="inlineStr">
        <is>
          <t>Cost</t>
        </is>
      </c>
      <c r="C9" s="3" t="n">
        <v>1580</v>
      </c>
      <c r="D9" s="3" t="n">
        <v>1410</v>
      </c>
      <c r="E9" s="3" t="n">
        <v>1690</v>
      </c>
      <c r="F9" s="3" t="n">
        <v>1690</v>
      </c>
      <c r="G9" s="3" t="n">
        <v>1710</v>
      </c>
      <c r="H9" s="3" t="n">
        <v>1630</v>
      </c>
      <c r="I9" s="3" t="n">
        <v>1740</v>
      </c>
      <c r="J9" s="3" t="n">
        <v>3230</v>
      </c>
      <c r="K9" s="3" t="n">
        <v>2820</v>
      </c>
      <c r="L9" s="3" t="n"/>
      <c r="M9" s="3" t="n"/>
      <c r="N9" s="3" t="n"/>
      <c r="O9" s="4">
        <f>SUM(C9:N9)</f>
        <v/>
      </c>
    </row>
    <row r="10">
      <c r="A10" t="inlineStr">
        <is>
          <t>Other</t>
        </is>
      </c>
      <c r="B10" t="inlineStr">
        <is>
          <t>Cost</t>
        </is>
      </c>
      <c r="C10" s="3" t="n">
        <v>1300</v>
      </c>
      <c r="D10" s="3" t="n">
        <v>1100</v>
      </c>
      <c r="E10" s="3" t="n">
        <v>1400</v>
      </c>
      <c r="F10" s="3" t="n">
        <v>1200</v>
      </c>
      <c r="G10" s="3" t="n">
        <v>1300</v>
      </c>
      <c r="H10" s="3" t="n">
        <v>1200</v>
      </c>
      <c r="I10" s="3" t="n">
        <v>1200</v>
      </c>
      <c r="J10" s="3" t="n">
        <v>1300</v>
      </c>
      <c r="K10" s="3" t="n">
        <v>1200</v>
      </c>
      <c r="L10" s="3" t="n"/>
      <c r="M10" s="3" t="n"/>
      <c r="N10" s="3" t="n"/>
      <c r="O10" s="4">
        <f>SUM(C10:N10)</f>
        <v/>
      </c>
    </row>
    <row r="11">
      <c r="A11" s="5" t="inlineStr">
        <is>
          <t>Net profit</t>
        </is>
      </c>
      <c r="C11" s="4">
        <f>C2-SUM(C3:C10)</f>
        <v/>
      </c>
      <c r="D11" s="4">
        <f>D2-SUM(D3:D10)</f>
        <v/>
      </c>
      <c r="E11" s="4">
        <f>E2-SUM(E3:E10)</f>
        <v/>
      </c>
      <c r="F11" s="4">
        <f>F2-SUM(F3:F10)</f>
        <v/>
      </c>
      <c r="G11" s="4">
        <f>G2-SUM(G3:G10)</f>
        <v/>
      </c>
      <c r="H11" s="4">
        <f>H2-SUM(H3:H10)</f>
        <v/>
      </c>
      <c r="I11" s="4">
        <f>I2-SUM(I3:I10)</f>
        <v/>
      </c>
      <c r="J11" s="4">
        <f>J2-SUM(J3:J10)</f>
        <v/>
      </c>
      <c r="K11" s="4">
        <f>K2-SUM(K3:K10)</f>
        <v/>
      </c>
      <c r="L11" s="4">
        <f>L2-SUM(L3:L10)</f>
        <v/>
      </c>
      <c r="M11" s="4">
        <f>M2-SUM(M3:M10)</f>
        <v/>
      </c>
      <c r="N11" s="4">
        <f>N2-SUM(N3:N10)</f>
        <v/>
      </c>
      <c r="O11" s="4">
        <f>O2-SUM(O3:O10)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5" t="inlineStr">
        <is>
          <t>Months of actuals</t>
        </is>
      </c>
      <c r="B1" s="6" t="n">
        <v>9</v>
      </c>
    </row>
    <row r="2">
      <c r="A2" t="inlineStr">
        <is>
          <t>Positive variance = better than budget (revenue above, or costs below).</t>
        </is>
      </c>
    </row>
    <row r="4">
      <c r="A4" s="2" t="inlineStr">
        <is>
          <t>Line</t>
        </is>
      </c>
      <c r="B4" s="2" t="inlineStr">
        <is>
          <t>Type</t>
        </is>
      </c>
      <c r="C4" s="2" t="inlineStr">
        <is>
          <t>YTD budget</t>
        </is>
      </c>
      <c r="D4" s="2" t="inlineStr">
        <is>
          <t>YTD actual</t>
        </is>
      </c>
      <c r="E4" s="2" t="inlineStr">
        <is>
          <t>Variance (+ better)</t>
        </is>
      </c>
      <c r="F4" s="2" t="inlineStr">
        <is>
          <t>Variance %</t>
        </is>
      </c>
      <c r="G4" s="2" t="inlineStr">
        <is>
          <t>Better (chart)</t>
        </is>
      </c>
      <c r="H4" s="2" t="inlineStr">
        <is>
          <t>Worse (chart)</t>
        </is>
      </c>
    </row>
    <row r="5">
      <c r="A5" t="inlineStr">
        <is>
          <t>Revenue</t>
        </is>
      </c>
      <c r="B5" t="inlineStr">
        <is>
          <t>Revenue</t>
        </is>
      </c>
      <c r="C5" s="4">
        <f>SUM(Budget!C2:INDEX(Budget!C2:N2,$B$1))</f>
        <v/>
      </c>
      <c r="D5" s="4">
        <f>SUM(Actual!C2:INDEX(Actual!C2:N2,$B$1))</f>
        <v/>
      </c>
      <c r="E5" s="4">
        <f>IF(B5="Revenue",D5-C5,C5-D5)</f>
        <v/>
      </c>
      <c r="F5" s="7">
        <f>IF(C5=0,0,E5/C5)</f>
        <v/>
      </c>
      <c r="G5" s="4">
        <f>MAX(E5,0)</f>
        <v/>
      </c>
      <c r="H5" s="4">
        <f>MIN(E5,0)</f>
        <v/>
      </c>
    </row>
    <row r="6">
      <c r="A6" t="inlineStr">
        <is>
          <t>Marketing</t>
        </is>
      </c>
      <c r="B6" t="inlineStr">
        <is>
          <t>Cost</t>
        </is>
      </c>
      <c r="C6" s="4">
        <f>SUM(Budget!C6:INDEX(Budget!C6:N6,$B$1))</f>
        <v/>
      </c>
      <c r="D6" s="4">
        <f>SUM(Actual!C6:INDEX(Actual!C6:N6,$B$1))</f>
        <v/>
      </c>
      <c r="E6" s="4">
        <f>IF(B6="Revenue",D6-C6,C6-D6)</f>
        <v/>
      </c>
      <c r="F6" s="7">
        <f>IF(C6=0,0,E6/C6)</f>
        <v/>
      </c>
      <c r="G6" s="4">
        <f>MAX(E6,0)</f>
        <v/>
      </c>
      <c r="H6" s="4">
        <f>MIN(E6,0)</f>
        <v/>
      </c>
    </row>
    <row r="7">
      <c r="A7" t="inlineStr">
        <is>
          <t>Shipping &amp; packaging</t>
        </is>
      </c>
      <c r="B7" t="inlineStr">
        <is>
          <t>Cost</t>
        </is>
      </c>
      <c r="C7" s="4">
        <f>SUM(Budget!C7:INDEX(Budget!C7:N7,$B$1))</f>
        <v/>
      </c>
      <c r="D7" s="4">
        <f>SUM(Actual!C7:INDEX(Actual!C7:N7,$B$1))</f>
        <v/>
      </c>
      <c r="E7" s="4">
        <f>IF(B7="Revenue",D7-C7,C7-D7)</f>
        <v/>
      </c>
      <c r="F7" s="7">
        <f>IF(C7=0,0,E7/C7)</f>
        <v/>
      </c>
      <c r="G7" s="4">
        <f>MAX(E7,0)</f>
        <v/>
      </c>
      <c r="H7" s="4">
        <f>MIN(E7,0)</f>
        <v/>
      </c>
    </row>
    <row r="8">
      <c r="A8" t="inlineStr">
        <is>
          <t>Wages</t>
        </is>
      </c>
      <c r="B8" t="inlineStr">
        <is>
          <t>Cost</t>
        </is>
      </c>
      <c r="C8" s="4">
        <f>SUM(Budget!C4:INDEX(Budget!C4:N4,$B$1))</f>
        <v/>
      </c>
      <c r="D8" s="4">
        <f>SUM(Actual!C4:INDEX(Actual!C4:N4,$B$1))</f>
        <v/>
      </c>
      <c r="E8" s="4">
        <f>IF(B8="Revenue",D8-C8,C8-D8)</f>
        <v/>
      </c>
      <c r="F8" s="7">
        <f>IF(C8=0,0,E8/C8)</f>
        <v/>
      </c>
      <c r="G8" s="4">
        <f>MAX(E8,0)</f>
        <v/>
      </c>
      <c r="H8" s="4">
        <f>MIN(E8,0)</f>
        <v/>
      </c>
    </row>
    <row r="9">
      <c r="A9" t="inlineStr">
        <is>
          <t>Software</t>
        </is>
      </c>
      <c r="B9" t="inlineStr">
        <is>
          <t>Cost</t>
        </is>
      </c>
      <c r="C9" s="4">
        <f>SUM(Budget!C8:INDEX(Budget!C8:N8,$B$1))</f>
        <v/>
      </c>
      <c r="D9" s="4">
        <f>SUM(Actual!C8:INDEX(Actual!C8:N8,$B$1))</f>
        <v/>
      </c>
      <c r="E9" s="4">
        <f>IF(B9="Revenue",D9-C9,C9-D9)</f>
        <v/>
      </c>
      <c r="F9" s="7">
        <f>IF(C9=0,0,E9/C9)</f>
        <v/>
      </c>
      <c r="G9" s="4">
        <f>MAX(E9,0)</f>
        <v/>
      </c>
      <c r="H9" s="4">
        <f>MIN(E9,0)</f>
        <v/>
      </c>
    </row>
    <row r="10">
      <c r="A10" t="inlineStr">
        <is>
          <t>Rent</t>
        </is>
      </c>
      <c r="B10" t="inlineStr">
        <is>
          <t>Cost</t>
        </is>
      </c>
      <c r="C10" s="4">
        <f>SUM(Budget!C5:INDEX(Budget!C5:N5,$B$1))</f>
        <v/>
      </c>
      <c r="D10" s="4">
        <f>SUM(Actual!C5:INDEX(Actual!C5:N5,$B$1))</f>
        <v/>
      </c>
      <c r="E10" s="4">
        <f>IF(B10="Revenue",D10-C10,C10-D10)</f>
        <v/>
      </c>
      <c r="F10" s="7">
        <f>IF(C10=0,0,E10/C10)</f>
        <v/>
      </c>
      <c r="G10" s="4">
        <f>MAX(E10,0)</f>
        <v/>
      </c>
      <c r="H10" s="4">
        <f>MIN(E10,0)</f>
        <v/>
      </c>
    </row>
    <row r="11">
      <c r="A11" t="inlineStr">
        <is>
          <t>Card &amp; marketplace fees</t>
        </is>
      </c>
      <c r="B11" t="inlineStr">
        <is>
          <t>Cost</t>
        </is>
      </c>
      <c r="C11" s="4">
        <f>SUM(Budget!C9:INDEX(Budget!C9:N9,$B$1))</f>
        <v/>
      </c>
      <c r="D11" s="4">
        <f>SUM(Actual!C9:INDEX(Actual!C9:N9,$B$1))</f>
        <v/>
      </c>
      <c r="E11" s="4">
        <f>IF(B11="Revenue",D11-C11,C11-D11)</f>
        <v/>
      </c>
      <c r="F11" s="7">
        <f>IF(C11=0,0,E11/C11)</f>
        <v/>
      </c>
      <c r="G11" s="4">
        <f>MAX(E11,0)</f>
        <v/>
      </c>
      <c r="H11" s="4">
        <f>MIN(E11,0)</f>
        <v/>
      </c>
    </row>
    <row r="12">
      <c r="A12" t="inlineStr">
        <is>
          <t>Other</t>
        </is>
      </c>
      <c r="B12" t="inlineStr">
        <is>
          <t>Cost</t>
        </is>
      </c>
      <c r="C12" s="4">
        <f>SUM(Budget!C10:INDEX(Budget!C10:N10,$B$1))</f>
        <v/>
      </c>
      <c r="D12" s="4">
        <f>SUM(Actual!C10:INDEX(Actual!C10:N10,$B$1))</f>
        <v/>
      </c>
      <c r="E12" s="4">
        <f>IF(B12="Revenue",D12-C12,C12-D12)</f>
        <v/>
      </c>
      <c r="F12" s="7">
        <f>IF(C12=0,0,E12/C12)</f>
        <v/>
      </c>
      <c r="G12" s="4">
        <f>MAX(E12,0)</f>
        <v/>
      </c>
      <c r="H12" s="4">
        <f>MIN(E12,0)</f>
        <v/>
      </c>
    </row>
    <row r="13">
      <c r="A13" t="inlineStr">
        <is>
          <t>Cost of goods</t>
        </is>
      </c>
      <c r="B13" t="inlineStr">
        <is>
          <t>Cost</t>
        </is>
      </c>
      <c r="C13" s="4">
        <f>SUM(Budget!C3:INDEX(Budget!C3:N3,$B$1))</f>
        <v/>
      </c>
      <c r="D13" s="4">
        <f>SUM(Actual!C3:INDEX(Actual!C3:N3,$B$1))</f>
        <v/>
      </c>
      <c r="E13" s="4">
        <f>IF(B13="Revenue",D13-C13,C13-D13)</f>
        <v/>
      </c>
      <c r="F13" s="7">
        <f>IF(C13=0,0,E13/C13)</f>
        <v/>
      </c>
      <c r="G13" s="4">
        <f>MAX(E13,0)</f>
        <v/>
      </c>
      <c r="H13" s="4">
        <f>MIN(E13,0)</f>
        <v/>
      </c>
    </row>
    <row r="14">
      <c r="A14" s="5" t="inlineStr">
        <is>
          <t>Net profit</t>
        </is>
      </c>
      <c r="C14" s="4">
        <f>SUMIF(B5:B13,"Revenue",C5:C13)-SUMIF(B5:B13,"Cost",C5:C13)</f>
        <v/>
      </c>
      <c r="D14" s="4">
        <f>SUMIF(B5:B13,"Revenue",D5:D13)-SUMIF(B5:B13,"Cost",D5:D13)</f>
        <v/>
      </c>
      <c r="E14" s="4">
        <f>D14-C14</f>
        <v/>
      </c>
      <c r="F14" s="7">
        <f>IF(C14=0,0,E14/ABS(C14))</f>
        <v/>
      </c>
      <c r="G14" s="4" t="n"/>
      <c r="H14" s="4" t="n"/>
    </row>
    <row r="15">
      <c r="A15" t="inlineStr">
        <is>
          <t>Check: variances add up to the profit gap</t>
        </is>
      </c>
      <c r="E15">
        <f>ROUND(SUM(E5:E13)-E14,2)=0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cols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2" t="inlineStr">
        <is>
          <t>Month</t>
        </is>
      </c>
      <c r="B1" s="2" t="inlineStr">
        <is>
          <t>Budget revenue</t>
        </is>
      </c>
      <c r="C1" s="2" t="inlineStr">
        <is>
          <t>Actual revenue</t>
        </is>
      </c>
      <c r="D1" s="2" t="inlineStr">
        <is>
          <t>Cumulative budget</t>
        </is>
      </c>
      <c r="E1" s="2" t="inlineStr">
        <is>
          <t>Cumulative actual</t>
        </is>
      </c>
      <c r="F1" s="2" t="inlineStr">
        <is>
          <t>Gap (actual − budget)</t>
        </is>
      </c>
    </row>
    <row r="2">
      <c r="A2" t="inlineStr">
        <is>
          <t>Jan</t>
        </is>
      </c>
      <c r="B2" s="4">
        <f>Budget!C2</f>
        <v/>
      </c>
      <c r="C2" s="4">
        <f>IF(ISBLANK(Actual!C2),NA(),Actual!C2)</f>
        <v/>
      </c>
      <c r="D2" s="4">
        <f>SUM($B$2:B2)</f>
        <v/>
      </c>
      <c r="E2" s="4">
        <f>IF(ISNA(C2),NA(),SUM($C$2:C2))</f>
        <v/>
      </c>
      <c r="F2" s="4">
        <f>IF(ISNA(E2),NA(),E2-D2)</f>
        <v/>
      </c>
      <c r="H2" s="5" t="inlineStr">
        <is>
          <t>Revenue still needed to reach the full-year budget:</t>
        </is>
      </c>
    </row>
    <row r="3">
      <c r="A3" t="inlineStr">
        <is>
          <t>Feb</t>
        </is>
      </c>
      <c r="B3" s="4">
        <f>Budget!D2</f>
        <v/>
      </c>
      <c r="C3" s="4">
        <f>IF(ISBLANK(Actual!D2),NA(),Actual!D2)</f>
        <v/>
      </c>
      <c r="D3" s="4">
        <f>SUM($B$2:B3)</f>
        <v/>
      </c>
      <c r="E3" s="4">
        <f>IF(ISNA(C3),NA(),SUM($C$2:C3))</f>
        <v/>
      </c>
      <c r="F3" s="4">
        <f>IF(ISNA(E3),NA(),E3-D3)</f>
        <v/>
      </c>
      <c r="H3" s="4">
        <f>D13-MAX(E2:E13)</f>
        <v/>
      </c>
    </row>
    <row r="4">
      <c r="A4" t="inlineStr">
        <is>
          <t>Mar</t>
        </is>
      </c>
      <c r="B4" s="4">
        <f>Budget!E2</f>
        <v/>
      </c>
      <c r="C4" s="4">
        <f>IF(ISBLANK(Actual!E2),NA(),Actual!E2)</f>
        <v/>
      </c>
      <c r="D4" s="4">
        <f>SUM($B$2:B4)</f>
        <v/>
      </c>
      <c r="E4" s="4">
        <f>IF(ISNA(C4),NA(),SUM($C$2:C4))</f>
        <v/>
      </c>
      <c r="F4" s="4">
        <f>IF(ISNA(E4),NA(),E4-D4)</f>
        <v/>
      </c>
    </row>
    <row r="5">
      <c r="A5" t="inlineStr">
        <is>
          <t>Apr</t>
        </is>
      </c>
      <c r="B5" s="4">
        <f>Budget!F2</f>
        <v/>
      </c>
      <c r="C5" s="4">
        <f>IF(ISBLANK(Actual!F2),NA(),Actual!F2)</f>
        <v/>
      </c>
      <c r="D5" s="4">
        <f>SUM($B$2:B5)</f>
        <v/>
      </c>
      <c r="E5" s="4">
        <f>IF(ISNA(C5),NA(),SUM($C$2:C5))</f>
        <v/>
      </c>
      <c r="F5" s="4">
        <f>IF(ISNA(E5),NA(),E5-D5)</f>
        <v/>
      </c>
    </row>
    <row r="6">
      <c r="A6" t="inlineStr">
        <is>
          <t>May</t>
        </is>
      </c>
      <c r="B6" s="4">
        <f>Budget!G2</f>
        <v/>
      </c>
      <c r="C6" s="4">
        <f>IF(ISBLANK(Actual!G2),NA(),Actual!G2)</f>
        <v/>
      </c>
      <c r="D6" s="4">
        <f>SUM($B$2:B6)</f>
        <v/>
      </c>
      <c r="E6" s="4">
        <f>IF(ISNA(C6),NA(),SUM($C$2:C6))</f>
        <v/>
      </c>
      <c r="F6" s="4">
        <f>IF(ISNA(E6),NA(),E6-D6)</f>
        <v/>
      </c>
    </row>
    <row r="7">
      <c r="A7" t="inlineStr">
        <is>
          <t>Jun</t>
        </is>
      </c>
      <c r="B7" s="4">
        <f>Budget!H2</f>
        <v/>
      </c>
      <c r="C7" s="4">
        <f>IF(ISBLANK(Actual!H2),NA(),Actual!H2)</f>
        <v/>
      </c>
      <c r="D7" s="4">
        <f>SUM($B$2:B7)</f>
        <v/>
      </c>
      <c r="E7" s="4">
        <f>IF(ISNA(C7),NA(),SUM($C$2:C7))</f>
        <v/>
      </c>
      <c r="F7" s="4">
        <f>IF(ISNA(E7),NA(),E7-D7)</f>
        <v/>
      </c>
    </row>
    <row r="8">
      <c r="A8" t="inlineStr">
        <is>
          <t>Jul</t>
        </is>
      </c>
      <c r="B8" s="4">
        <f>Budget!I2</f>
        <v/>
      </c>
      <c r="C8" s="4">
        <f>IF(ISBLANK(Actual!I2),NA(),Actual!I2)</f>
        <v/>
      </c>
      <c r="D8" s="4">
        <f>SUM($B$2:B8)</f>
        <v/>
      </c>
      <c r="E8" s="4">
        <f>IF(ISNA(C8),NA(),SUM($C$2:C8))</f>
        <v/>
      </c>
      <c r="F8" s="4">
        <f>IF(ISNA(E8),NA(),E8-D8)</f>
        <v/>
      </c>
    </row>
    <row r="9">
      <c r="A9" t="inlineStr">
        <is>
          <t>Aug</t>
        </is>
      </c>
      <c r="B9" s="4">
        <f>Budget!J2</f>
        <v/>
      </c>
      <c r="C9" s="4">
        <f>IF(ISBLANK(Actual!J2),NA(),Actual!J2)</f>
        <v/>
      </c>
      <c r="D9" s="4">
        <f>SUM($B$2:B9)</f>
        <v/>
      </c>
      <c r="E9" s="4">
        <f>IF(ISNA(C9),NA(),SUM($C$2:C9))</f>
        <v/>
      </c>
      <c r="F9" s="4">
        <f>IF(ISNA(E9),NA(),E9-D9)</f>
        <v/>
      </c>
    </row>
    <row r="10">
      <c r="A10" t="inlineStr">
        <is>
          <t>Sep</t>
        </is>
      </c>
      <c r="B10" s="4">
        <f>Budget!K2</f>
        <v/>
      </c>
      <c r="C10" s="4">
        <f>IF(ISBLANK(Actual!K2),NA(),Actual!K2)</f>
        <v/>
      </c>
      <c r="D10" s="4">
        <f>SUM($B$2:B10)</f>
        <v/>
      </c>
      <c r="E10" s="4">
        <f>IF(ISNA(C10),NA(),SUM($C$2:C10))</f>
        <v/>
      </c>
      <c r="F10" s="4">
        <f>IF(ISNA(E10),NA(),E10-D10)</f>
        <v/>
      </c>
    </row>
    <row r="11">
      <c r="A11" t="inlineStr">
        <is>
          <t>Oct</t>
        </is>
      </c>
      <c r="B11" s="4">
        <f>Budget!L2</f>
        <v/>
      </c>
      <c r="C11" s="4">
        <f>IF(ISBLANK(Actual!L2),NA(),Actual!L2)</f>
        <v/>
      </c>
      <c r="D11" s="4">
        <f>SUM($B$2:B11)</f>
        <v/>
      </c>
      <c r="E11" s="4">
        <f>IF(ISNA(C11),NA(),SUM($C$2:C11))</f>
        <v/>
      </c>
      <c r="F11" s="4">
        <f>IF(ISNA(E11),NA(),E11-D11)</f>
        <v/>
      </c>
    </row>
    <row r="12">
      <c r="A12" t="inlineStr">
        <is>
          <t>Nov</t>
        </is>
      </c>
      <c r="B12" s="4">
        <f>Budget!M2</f>
        <v/>
      </c>
      <c r="C12" s="4">
        <f>IF(ISBLANK(Actual!M2),NA(),Actual!M2)</f>
        <v/>
      </c>
      <c r="D12" s="4">
        <f>SUM($B$2:B12)</f>
        <v/>
      </c>
      <c r="E12" s="4">
        <f>IF(ISNA(C12),NA(),SUM($C$2:C12))</f>
        <v/>
      </c>
      <c r="F12" s="4">
        <f>IF(ISNA(E12),NA(),E12-D12)</f>
        <v/>
      </c>
    </row>
    <row r="13">
      <c r="A13" t="inlineStr">
        <is>
          <t>Dec</t>
        </is>
      </c>
      <c r="B13" s="4">
        <f>Budget!N2</f>
        <v/>
      </c>
      <c r="C13" s="4">
        <f>IF(ISBLANK(Actual!N2),NA(),Actual!N2)</f>
        <v/>
      </c>
      <c r="D13" s="4">
        <f>SUM($B$2:B13)</f>
        <v/>
      </c>
      <c r="E13" s="4">
        <f>IF(ISNA(C13),NA(),SUM($C$2:C13))</f>
        <v/>
      </c>
      <c r="F13" s="4">
        <f>IF(ISNA(E13),NA(),E13-D13)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cols>
    <col width="2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30" customWidth="1" min="9" max="9"/>
  </cols>
  <sheetData>
    <row r="1">
      <c r="A1" s="2" t="inlineStr">
        <is>
          <t>Line</t>
        </is>
      </c>
      <c r="B1" s="2" t="inlineStr">
        <is>
          <t>YTD budget</t>
        </is>
      </c>
      <c r="C1" s="2" t="inlineStr">
        <is>
          <t>YTD actual</t>
        </is>
      </c>
      <c r="D1" s="2" t="inlineStr">
        <is>
          <t>Actual % of budget</t>
        </is>
      </c>
      <c r="E1" s="2" t="inlineStr">
        <is>
          <t>Band: 0–90%</t>
        </is>
      </c>
      <c r="F1" s="2" t="inlineStr">
        <is>
          <t>Band: 90–100%</t>
        </is>
      </c>
      <c r="G1" s="2" t="inlineStr">
        <is>
          <t>Band: 100–110%</t>
        </is>
      </c>
      <c r="H1" s="2" t="inlineStr">
        <is>
          <t>Band: 110–130%</t>
        </is>
      </c>
      <c r="I1" s="2" t="inlineStr">
        <is>
          <t>Sheets in-cell bullet</t>
        </is>
      </c>
    </row>
    <row r="2">
      <c r="A2" t="inlineStr">
        <is>
          <t>Revenue</t>
        </is>
      </c>
      <c r="B2" s="4">
        <f>Variance!C5</f>
        <v/>
      </c>
      <c r="C2" s="4">
        <f>Variance!D5</f>
        <v/>
      </c>
      <c r="D2" s="7">
        <f>C2/B2</f>
        <v/>
      </c>
      <c r="E2" s="8" t="n">
        <v>0.9</v>
      </c>
      <c r="F2" s="8" t="n">
        <v>0.1</v>
      </c>
      <c r="G2" s="8" t="n">
        <v>0.1</v>
      </c>
      <c r="H2" s="8" t="n">
        <v>0.2</v>
      </c>
      <c r="I2">
        <f>SPARKLINE({MIN(D2,1),MAX(D2-1,0)},{"charttype","bar";"max",1.3;"color1","#94a3b8";"color2","#d97706"})</f>
        <v/>
      </c>
    </row>
    <row r="3">
      <c r="A3" t="inlineStr">
        <is>
          <t>Cost of goods</t>
        </is>
      </c>
      <c r="B3" s="4">
        <f>Variance!C13</f>
        <v/>
      </c>
      <c r="C3" s="4">
        <f>Variance!D13</f>
        <v/>
      </c>
      <c r="D3" s="7">
        <f>C3/B3</f>
        <v/>
      </c>
      <c r="E3" s="8" t="n">
        <v>0.9</v>
      </c>
      <c r="F3" s="8" t="n">
        <v>0.1</v>
      </c>
      <c r="G3" s="8" t="n">
        <v>0.1</v>
      </c>
      <c r="H3" s="8" t="n">
        <v>0.2</v>
      </c>
      <c r="I3">
        <f>SPARKLINE({MIN(D3,1),MAX(D3-1,0)},{"charttype","bar";"max",1.3;"color1","#94a3b8";"color2","#d97706"})</f>
        <v/>
      </c>
    </row>
    <row r="4">
      <c r="A4" t="inlineStr">
        <is>
          <t>Wages</t>
        </is>
      </c>
      <c r="B4" s="4">
        <f>Variance!C8</f>
        <v/>
      </c>
      <c r="C4" s="4">
        <f>Variance!D8</f>
        <v/>
      </c>
      <c r="D4" s="7">
        <f>C4/B4</f>
        <v/>
      </c>
      <c r="E4" s="8" t="n">
        <v>0.9</v>
      </c>
      <c r="F4" s="8" t="n">
        <v>0.1</v>
      </c>
      <c r="G4" s="8" t="n">
        <v>0.1</v>
      </c>
      <c r="H4" s="8" t="n">
        <v>0.2</v>
      </c>
      <c r="I4">
        <f>SPARKLINE({MIN(D4,1),MAX(D4-1,0)},{"charttype","bar";"max",1.3;"color1","#94a3b8";"color2","#d97706"})</f>
        <v/>
      </c>
    </row>
    <row r="5">
      <c r="A5" t="inlineStr">
        <is>
          <t>Marketing</t>
        </is>
      </c>
      <c r="B5" s="4">
        <f>Variance!C6</f>
        <v/>
      </c>
      <c r="C5" s="4">
        <f>Variance!D6</f>
        <v/>
      </c>
      <c r="D5" s="7">
        <f>C5/B5</f>
        <v/>
      </c>
      <c r="E5" s="8" t="n">
        <v>0.9</v>
      </c>
      <c r="F5" s="8" t="n">
        <v>0.1</v>
      </c>
      <c r="G5" s="8" t="n">
        <v>0.1</v>
      </c>
      <c r="H5" s="8" t="n">
        <v>0.2</v>
      </c>
      <c r="I5">
        <f>SPARKLINE({MIN(D5,1),MAX(D5-1,0)},{"charttype","bar";"max",1.3;"color1","#94a3b8";"color2","#d97706"})</f>
        <v/>
      </c>
    </row>
    <row r="6">
      <c r="A6" t="inlineStr">
        <is>
          <t>Shipping &amp; packaging</t>
        </is>
      </c>
      <c r="B6" s="4">
        <f>Variance!C7</f>
        <v/>
      </c>
      <c r="C6" s="4">
        <f>Variance!D7</f>
        <v/>
      </c>
      <c r="D6" s="7">
        <f>C6/B6</f>
        <v/>
      </c>
      <c r="E6" s="8" t="n">
        <v>0.9</v>
      </c>
      <c r="F6" s="8" t="n">
        <v>0.1</v>
      </c>
      <c r="G6" s="8" t="n">
        <v>0.1</v>
      </c>
      <c r="H6" s="8" t="n">
        <v>0.2</v>
      </c>
      <c r="I6">
        <f>SPARKLINE({MIN(D6,1),MAX(D6-1,0)},{"charttype","bar";"max",1.3;"color1","#94a3b8";"color2","#d97706"})</f>
        <v/>
      </c>
    </row>
    <row r="9">
      <c r="A9" s="5" t="inlineStr">
        <is>
          <t>How to build the bullet graph (neither Excel nor Google Sheets has a bullet chart type):</t>
        </is>
      </c>
    </row>
    <row r="10">
      <c r="A10" t="inlineStr">
        <is>
          <t>Excel: select A1:A6 and D1:H6. Insert &gt; Combo &gt; Create Custom Combo Chart.</t>
        </is>
      </c>
    </row>
    <row r="11">
      <c r="A11" t="inlineStr">
        <is>
          <t xml:space="preserve">  Set the four Band series to Stacked Column. Set Actual % of budget to Clustered Column and tick Secondary Axis.</t>
        </is>
      </c>
    </row>
    <row r="12">
      <c r="A12" t="inlineStr">
        <is>
          <t xml:space="preserve">  Format both vertical axes with Minimum 0 and Maximum 1.3, so they match (then hide the right-hand one).</t>
        </is>
      </c>
    </row>
    <row r="13">
      <c r="A13" t="inlineStr">
        <is>
          <t xml:space="preserve">  Select the Actual % series &gt; Format Data Series &gt; raise Gap Width so it draws as a thin column inside the bands.</t>
        </is>
      </c>
    </row>
    <row r="14">
      <c r="A14" t="inlineStr">
        <is>
          <t xml:space="preserve">  Colour the bands in grays (darkest at the bottom). The edge between the 90–100% and 100–110% bands marks the budget.</t>
        </is>
      </c>
    </row>
    <row r="15">
      <c r="A15" t="inlineStr">
        <is>
          <t>Google Sheets: column I uses SPARKLINE to draw an in-cell bar. Gray = actual up to 100% of budget, amber = the overshoot. It only works in Google Sheets.</t>
        </is>
      </c>
    </row>
    <row r="16">
      <c r="A16" t="inlineStr">
        <is>
          <t>For revenue, being under 100% is the bad direction; for costs, being over 100% is.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2026-10-21T16:21:06Z</dcterms:created>
  <dcterms:modified xmlns:dcterms="http://purl.org/dc/terms/" xmlns:xsi="http://www.w3.org/2001/XMLSchema-instance" xsi:type="dcterms:W3CDTF">2026-10-21T16:21:06Z</dcterms:modified>
</cp:coreProperties>
</file>