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tock vs reorder point" sheetId="2" state="visible" r:id="rId2"/>
    <sheet xmlns:r="http://schemas.openxmlformats.org/officeDocument/2006/relationships" name="Days on hand" sheetId="3" state="visible" r:id="rId3"/>
    <sheet xmlns:r="http://schemas.openxmlformats.org/officeDocument/2006/relationships" name="Aged stoc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"/>
    <numFmt numFmtId="166" formatCode="$#,##0"/>
    <numFmt numFmtId="167" formatCode="mmm yyyy"/>
    <numFmt numFmtId="168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5" fontId="0" fillId="0" borderId="0" pivotButton="0" quotePrefix="0" xfId="0"/>
    <xf numFmtId="0" fontId="0" fillId="3" borderId="0" pivotButton="0" quotePrefix="0" xfId="0"/>
    <xf numFmtId="166" fontId="0" fillId="3" borderId="0" pivotButton="0" quotePrefix="0" xfId="0"/>
    <xf numFmtId="1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Chair stock vs reorder point (example)</a:t>
            </a:r>
          </a:p>
        </rich>
      </tx>
    </title>
    <plotArea>
      <lineChart>
        <grouping val="standard"/>
        <ser>
          <idx val="0"/>
          <order val="0"/>
          <tx>
            <strRef>
              <f>'Stock vs reorder point'!F1</f>
            </strRef>
          </tx>
          <spPr>
            <a:ln xmlns:a="http://schemas.openxmlformats.org/drawingml/2006/main" w="28575">
              <a:solidFill>
                <a:srgbClr val="D9770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'Stock vs reorder point'!$A$2:$A$27</f>
            </numRef>
          </cat>
          <val>
            <numRef>
              <f>'Stock vs reorder point'!$F$2:$F$27</f>
            </numRef>
          </val>
        </ser>
        <ser>
          <idx val="1"/>
          <order val="1"/>
          <tx>
            <strRef>
              <f>'Stock vs reorder point'!H1</f>
            </strRef>
          </tx>
          <spPr>
            <a:ln xmlns:a="http://schemas.openxmlformats.org/drawingml/2006/main">
              <a:solidFill>
                <a:srgbClr val="94A3B8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'Stock vs reorder point'!$A$2:$A$27</f>
            </numRef>
          </cat>
          <val>
            <numRef>
              <f>'Stock vs reorder point'!$H$2:$H$27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Week starting</a:t>
                </a:r>
              </a:p>
            </rich>
          </tx>
        </title>
        <numFmt formatCode="mmm d" sourceLinked="0"/>
        <majorTickMark val="none"/>
        <minorTickMark val="none"/>
        <crossAx val="100"/>
        <lblOffset val="100"/>
      </catAx>
      <valAx>
        <axId val="100"/>
        <scaling>
          <orientation val="minMax"/>
          <max val="160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 on hand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Days on hand by category (example)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'Days on hand'!D1</f>
            </strRef>
          </tx>
          <spPr>
            <a:solidFill xmlns:a="http://schemas.openxmlformats.org/drawingml/2006/main">
              <a:srgbClr val="0284C7"/>
            </a:solidFill>
            <a:ln xmlns:a="http://schemas.openxmlformats.org/drawingml/2006/main">
              <a:prstDash val="solid"/>
            </a:ln>
          </spPr>
          <cat>
            <numRef>
              <f>'Days on hand'!$A$2:$A$6</f>
            </numRef>
          </cat>
          <val>
            <numRef>
              <f>'Days on hand'!$D$2:$D$6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Days on hand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Stock at cost by days since last sale (example)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'Aged stock'!B1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'Aged stock'!$A$2:$A$13</f>
            </numRef>
          </cat>
          <val>
            <numRef>
              <f>'Aged stock'!$B$2:$B$13</f>
            </numRef>
          </val>
        </ser>
        <ser>
          <idx val="1"/>
          <order val="1"/>
          <tx>
            <strRef>
              <f>'Aged stock'!C1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numRef>
              <f>'Aged stock'!$A$2:$A$13</f>
            </numRef>
          </cat>
          <val>
            <numRef>
              <f>'Aged stock'!$C$2:$C$13</f>
            </numRef>
          </val>
        </ser>
        <ser>
          <idx val="2"/>
          <order val="2"/>
          <tx>
            <strRef>
              <f>'Aged stock'!D1</f>
            </strRef>
          </tx>
          <spPr>
            <a:solidFill xmlns:a="http://schemas.openxmlformats.org/drawingml/2006/main">
              <a:srgbClr val="94A3B8"/>
            </a:solidFill>
            <a:ln xmlns:a="http://schemas.openxmlformats.org/drawingml/2006/main">
              <a:prstDash val="solid"/>
            </a:ln>
          </spPr>
          <cat>
            <numRef>
              <f>'Aged stock'!$A$2:$A$13</f>
            </numRef>
          </cat>
          <val>
            <numRef>
              <f>'Aged stock'!$D$2:$D$13</f>
            </numRef>
          </val>
        </ser>
        <ser>
          <idx val="3"/>
          <order val="3"/>
          <tx>
            <strRef>
              <f>'Aged stock'!E1</f>
            </strRef>
          </tx>
          <spPr>
            <a:solidFill xmlns:a="http://schemas.openxmlformats.org/drawingml/2006/main">
              <a:srgbClr val="CBD5E1"/>
            </a:solidFill>
            <a:ln xmlns:a="http://schemas.openxmlformats.org/drawingml/2006/main">
              <a:prstDash val="solid"/>
            </a:ln>
          </spPr>
          <cat>
            <numRef>
              <f>'Aged stock'!$A$2:$A$13</f>
            </numRef>
          </cat>
          <val>
            <numRef>
              <f>'Aged stock'!$E$2:$E$13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delete val="0"/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$k at cost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8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1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Inventory chart practice workbook (parityai.pro/blog/inventory-chart)</t>
        </is>
      </c>
    </row>
    <row r="2">
      <c r="A2" t="inlineStr"/>
    </row>
    <row r="3">
      <c r="A3" s="2" t="inlineStr">
        <is>
          <t>All numbers are for an EXAMPLE business, Pallet Furniture Co. Replace them with your own.</t>
        </is>
      </c>
    </row>
    <row r="4">
      <c r="A4" t="inlineStr"/>
    </row>
    <row r="5">
      <c r="A5" t="inlineStr">
        <is>
          <t>Sheet "Stock vs reorder point": one item, one row per week.</t>
        </is>
      </c>
    </row>
    <row r="6">
      <c r="A6" t="inlineStr">
        <is>
          <t xml:space="preserve">  - Yellow cells are inputs. Type units sold, lost sales (customers you turned away), units received and units ordered each week.</t>
        </is>
      </c>
    </row>
    <row r="7">
      <c r="A7" t="inlineStr">
        <is>
          <t xml:space="preserve">  - On hand is a formula: last week on hand + received - sold. Put your opening count in cell L2.</t>
        </is>
      </c>
    </row>
    <row r="8">
      <c r="A8" t="inlineStr">
        <is>
          <t xml:space="preserve">  - On order is a formula: last week on order + ordered - received.</t>
        </is>
      </c>
    </row>
    <row r="9">
      <c r="A9" t="inlineStr">
        <is>
          <t xml:space="preserve">  - Reorder point = average weekly sales x lead time in weeks + safety stock (cells L2:L6).</t>
        </is>
      </c>
    </row>
    <row r="10">
      <c r="A10" t="inlineStr">
        <is>
          <t xml:space="preserve">  - Column H repeats the reorder point on every row so the chart can draw it as a flat line.</t>
        </is>
      </c>
    </row>
    <row r="11">
      <c r="A11" t="inlineStr">
        <is>
          <t xml:space="preserve">  - Column I says ORDER when stock is at or below the reorder point and nothing is on order, and "on order" when an order is on its way.</t>
        </is>
      </c>
    </row>
    <row r="12">
      <c r="A12" t="inlineStr">
        <is>
          <t xml:space="preserve">    In the example, ORDER shows for four weeks (Jul 13 to Aug 3) before anyone ordered: that is the late order in the post.</t>
        </is>
      </c>
    </row>
    <row r="13">
      <c r="A13" t="inlineStr"/>
    </row>
    <row r="14">
      <c r="A14" t="inlineStr">
        <is>
          <t>Sheet "Days on hand": one row per category, last 12 months.</t>
        </is>
      </c>
    </row>
    <row r="15">
      <c r="A15" t="inlineStr">
        <is>
          <t xml:space="preserve">  - Days on hand = average stock at cost / 12-month cost of goods sold x 365.</t>
        </is>
      </c>
    </row>
    <row r="16">
      <c r="A16" t="inlineStr">
        <is>
          <t xml:space="preserve">  - Average stock: average your month-end stock values at cost (13 month-ends is best).</t>
        </is>
      </c>
    </row>
    <row r="17">
      <c r="A17" t="inlineStr">
        <is>
          <t xml:space="preserve">  - The bar chart is sorted longest first. If you re-sort the data, sort by column D, largest to smallest.</t>
        </is>
      </c>
    </row>
    <row r="18">
      <c r="A18" t="inlineStr"/>
    </row>
    <row r="19">
      <c r="A19" t="inlineStr">
        <is>
          <t>Sheet "Aged stock": one row per month end, stock at cost split by days since each item last sold.</t>
        </is>
      </c>
    </row>
    <row r="20">
      <c r="A20" t="inlineStr">
        <is>
          <t xml:space="preserve">  - Column order matters: Excel stacks the first series at the bottom, so the oldest stock sits on the baseline.</t>
        </is>
      </c>
    </row>
    <row r="21">
      <c r="A21" t="inlineStr">
        <is>
          <t xml:space="preserve">  - Total and the share unsold for 181+ days are formulas.</t>
        </is>
      </c>
    </row>
    <row r="22">
      <c r="A22" t="inlineStr"/>
    </row>
    <row r="23">
      <c r="A23" t="inlineStr">
        <is>
          <t>Charts: each sheet has a native Excel chart already linked to the data. Add rows and extend the chart data range</t>
        </is>
      </c>
    </row>
    <row r="24">
      <c r="A24" t="inlineStr">
        <is>
          <t>(Chart Design &gt; Select Data) or turn the data into a table first (Insert &gt; Table) so new rows are picked up.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1" customWidth="1" min="4" max="4"/>
    <col width="12" customWidth="1" min="5" max="5"/>
    <col width="14" customWidth="1" min="6" max="6"/>
    <col width="14" customWidth="1" min="7" max="7"/>
    <col width="13" customWidth="1" min="8" max="8"/>
    <col width="10" customWidth="1" min="9" max="9"/>
    <col width="3" customWidth="1" min="10" max="10"/>
    <col width="22" customWidth="1" min="11" max="11"/>
    <col width="8" customWidth="1" min="12" max="12"/>
  </cols>
  <sheetData>
    <row r="1">
      <c r="A1" s="3" t="inlineStr">
        <is>
          <t>Week starting</t>
        </is>
      </c>
      <c r="B1" s="3" t="inlineStr">
        <is>
          <t>Units sold</t>
        </is>
      </c>
      <c r="C1" s="3" t="inlineStr">
        <is>
          <t>Lost sales</t>
        </is>
      </c>
      <c r="D1" s="3" t="inlineStr">
        <is>
          <t>Received</t>
        </is>
      </c>
      <c r="E1" s="3" t="inlineStr">
        <is>
          <t>Ordered this week</t>
        </is>
      </c>
      <c r="F1" s="3" t="inlineStr">
        <is>
          <t>On hand (end of week)</t>
        </is>
      </c>
      <c r="G1" s="3" t="inlineStr">
        <is>
          <t>On order (end of week)</t>
        </is>
      </c>
      <c r="H1" s="3" t="inlineStr">
        <is>
          <t>Reorder point</t>
        </is>
      </c>
      <c r="I1" s="3" t="inlineStr">
        <is>
          <t>Action</t>
        </is>
      </c>
      <c r="K1" s="2" t="inlineStr">
        <is>
          <t>Settings (example)</t>
        </is>
      </c>
    </row>
    <row r="2">
      <c r="A2" s="4" t="n">
        <v>46118</v>
      </c>
      <c r="B2" s="5" t="n">
        <v>11</v>
      </c>
      <c r="C2" s="5" t="n">
        <v>0</v>
      </c>
      <c r="D2" s="5" t="n">
        <v>0</v>
      </c>
      <c r="E2" s="5" t="n">
        <v>0</v>
      </c>
      <c r="F2">
        <f>$L$2+D2-B2</f>
        <v/>
      </c>
      <c r="G2">
        <f>0+E2-D2</f>
        <v/>
      </c>
      <c r="H2">
        <f>$L$6</f>
        <v/>
      </c>
      <c r="I2">
        <f>IF(F2&lt;=H2,IF(G2&gt;0,"on order","ORDER"),"")</f>
        <v/>
      </c>
      <c r="K2" t="inlineStr">
        <is>
          <t>Opening stock</t>
        </is>
      </c>
      <c r="L2" s="5" t="n">
        <v>148</v>
      </c>
    </row>
    <row r="3">
      <c r="A3" s="4" t="n">
        <v>46125</v>
      </c>
      <c r="B3" s="5" t="n">
        <v>13</v>
      </c>
      <c r="C3" s="5" t="n">
        <v>0</v>
      </c>
      <c r="D3" s="5" t="n">
        <v>0</v>
      </c>
      <c r="E3" s="5" t="n">
        <v>0</v>
      </c>
      <c r="F3">
        <f>F2+D3-B3</f>
        <v/>
      </c>
      <c r="G3">
        <f>G2+E3-D3</f>
        <v/>
      </c>
      <c r="H3">
        <f>$L$6</f>
        <v/>
      </c>
      <c r="I3">
        <f>IF(F3&lt;=H3,IF(G3&gt;0,"on order","ORDER"),"")</f>
        <v/>
      </c>
      <c r="K3" t="inlineStr">
        <is>
          <t>Average weekly sales</t>
        </is>
      </c>
      <c r="L3" s="5" t="n">
        <v>12</v>
      </c>
    </row>
    <row r="4">
      <c r="A4" s="4" t="n">
        <v>46132</v>
      </c>
      <c r="B4" s="5" t="n">
        <v>12</v>
      </c>
      <c r="C4" s="5" t="n">
        <v>0</v>
      </c>
      <c r="D4" s="5" t="n">
        <v>0</v>
      </c>
      <c r="E4" s="5" t="n">
        <v>0</v>
      </c>
      <c r="F4">
        <f>F3+D4-B4</f>
        <v/>
      </c>
      <c r="G4">
        <f>G3+E4-D4</f>
        <v/>
      </c>
      <c r="H4">
        <f>$L$6</f>
        <v/>
      </c>
      <c r="I4">
        <f>IF(F4&lt;=H4,IF(G4&gt;0,"on order","ORDER"),"")</f>
        <v/>
      </c>
      <c r="K4" t="inlineStr">
        <is>
          <t>Lead time (weeks)</t>
        </is>
      </c>
      <c r="L4" s="5" t="n">
        <v>6</v>
      </c>
    </row>
    <row r="5">
      <c r="A5" s="4" t="n">
        <v>46139</v>
      </c>
      <c r="B5" s="5" t="n">
        <v>10</v>
      </c>
      <c r="C5" s="5" t="n">
        <v>0</v>
      </c>
      <c r="D5" s="5" t="n">
        <v>0</v>
      </c>
      <c r="E5" s="5" t="n">
        <v>0</v>
      </c>
      <c r="F5">
        <f>F4+D5-B5</f>
        <v/>
      </c>
      <c r="G5">
        <f>G4+E5-D5</f>
        <v/>
      </c>
      <c r="H5">
        <f>$L$6</f>
        <v/>
      </c>
      <c r="I5">
        <f>IF(F5&lt;=H5,IF(G5&gt;0,"on order","ORDER"),"")</f>
        <v/>
      </c>
      <c r="K5" t="inlineStr">
        <is>
          <t>Safety stock (units)</t>
        </is>
      </c>
      <c r="L5" s="5" t="n">
        <v>24</v>
      </c>
    </row>
    <row r="6">
      <c r="A6" s="4" t="n">
        <v>46146</v>
      </c>
      <c r="B6" s="5" t="n">
        <v>14</v>
      </c>
      <c r="C6" s="5" t="n">
        <v>0</v>
      </c>
      <c r="D6" s="5" t="n">
        <v>0</v>
      </c>
      <c r="E6" s="5" t="n">
        <v>120</v>
      </c>
      <c r="F6">
        <f>F5+D6-B6</f>
        <v/>
      </c>
      <c r="G6">
        <f>G5+E6-D6</f>
        <v/>
      </c>
      <c r="H6">
        <f>$L$6</f>
        <v/>
      </c>
      <c r="I6">
        <f>IF(F6&lt;=H6,IF(G6&gt;0,"on order","ORDER"),"")</f>
        <v/>
      </c>
      <c r="K6" s="2" t="inlineStr">
        <is>
          <t>Reorder point</t>
        </is>
      </c>
      <c r="L6">
        <f>L3*L4+L5</f>
        <v/>
      </c>
    </row>
    <row r="7">
      <c r="A7" s="4" t="n">
        <v>46153</v>
      </c>
      <c r="B7" s="5" t="n">
        <v>12</v>
      </c>
      <c r="C7" s="5" t="n">
        <v>0</v>
      </c>
      <c r="D7" s="5" t="n">
        <v>0</v>
      </c>
      <c r="E7" s="5" t="n">
        <v>0</v>
      </c>
      <c r="F7">
        <f>F6+D7-B7</f>
        <v/>
      </c>
      <c r="G7">
        <f>G6+E7-D7</f>
        <v/>
      </c>
      <c r="H7">
        <f>$L$6</f>
        <v/>
      </c>
      <c r="I7">
        <f>IF(F7&lt;=H7,IF(G7&gt;0,"on order","ORDER"),"")</f>
        <v/>
      </c>
    </row>
    <row r="8">
      <c r="A8" s="4" t="n">
        <v>46160</v>
      </c>
      <c r="B8" s="5" t="n">
        <v>12</v>
      </c>
      <c r="C8" s="5" t="n">
        <v>0</v>
      </c>
      <c r="D8" s="5" t="n">
        <v>0</v>
      </c>
      <c r="E8" s="5" t="n">
        <v>0</v>
      </c>
      <c r="F8">
        <f>F7+D8-B8</f>
        <v/>
      </c>
      <c r="G8">
        <f>G7+E8-D8</f>
        <v/>
      </c>
      <c r="H8">
        <f>$L$6</f>
        <v/>
      </c>
      <c r="I8">
        <f>IF(F8&lt;=H8,IF(G8&gt;0,"on order","ORDER"),"")</f>
        <v/>
      </c>
    </row>
    <row r="9">
      <c r="A9" s="4" t="n">
        <v>46167</v>
      </c>
      <c r="B9" s="5" t="n">
        <v>11</v>
      </c>
      <c r="C9" s="5" t="n">
        <v>0</v>
      </c>
      <c r="D9" s="5" t="n">
        <v>0</v>
      </c>
      <c r="E9" s="5" t="n">
        <v>0</v>
      </c>
      <c r="F9">
        <f>F8+D9-B9</f>
        <v/>
      </c>
      <c r="G9">
        <f>G8+E9-D9</f>
        <v/>
      </c>
      <c r="H9">
        <f>$L$6</f>
        <v/>
      </c>
      <c r="I9">
        <f>IF(F9&lt;=H9,IF(G9&gt;0,"on order","ORDER"),"")</f>
        <v/>
      </c>
    </row>
    <row r="10">
      <c r="A10" s="4" t="n">
        <v>46174</v>
      </c>
      <c r="B10" s="5" t="n">
        <v>13</v>
      </c>
      <c r="C10" s="5" t="n">
        <v>0</v>
      </c>
      <c r="D10" s="5" t="n">
        <v>0</v>
      </c>
      <c r="E10" s="5" t="n">
        <v>0</v>
      </c>
      <c r="F10">
        <f>F9+D10-B10</f>
        <v/>
      </c>
      <c r="G10">
        <f>G9+E10-D10</f>
        <v/>
      </c>
      <c r="H10">
        <f>$L$6</f>
        <v/>
      </c>
      <c r="I10">
        <f>IF(F10&lt;=H10,IF(G10&gt;0,"on order","ORDER"),"")</f>
        <v/>
      </c>
    </row>
    <row r="11">
      <c r="A11" s="4" t="n">
        <v>46181</v>
      </c>
      <c r="B11" s="5" t="n">
        <v>12</v>
      </c>
      <c r="C11" s="5" t="n">
        <v>0</v>
      </c>
      <c r="D11" s="5" t="n">
        <v>0</v>
      </c>
      <c r="E11" s="5" t="n">
        <v>0</v>
      </c>
      <c r="F11">
        <f>F10+D11-B11</f>
        <v/>
      </c>
      <c r="G11">
        <f>G10+E11-D11</f>
        <v/>
      </c>
      <c r="H11">
        <f>$L$6</f>
        <v/>
      </c>
      <c r="I11">
        <f>IF(F11&lt;=H11,IF(G11&gt;0,"on order","ORDER"),"")</f>
        <v/>
      </c>
    </row>
    <row r="12">
      <c r="A12" s="4" t="n">
        <v>46188</v>
      </c>
      <c r="B12" s="5" t="n">
        <v>12</v>
      </c>
      <c r="C12" s="5" t="n">
        <v>0</v>
      </c>
      <c r="D12" s="5" t="n">
        <v>120</v>
      </c>
      <c r="E12" s="5" t="n">
        <v>0</v>
      </c>
      <c r="F12">
        <f>F11+D12-B12</f>
        <v/>
      </c>
      <c r="G12">
        <f>G11+E12-D12</f>
        <v/>
      </c>
      <c r="H12">
        <f>$L$6</f>
        <v/>
      </c>
      <c r="I12">
        <f>IF(F12&lt;=H12,IF(G12&gt;0,"on order","ORDER"),"")</f>
        <v/>
      </c>
    </row>
    <row r="13">
      <c r="A13" s="4" t="n">
        <v>46195</v>
      </c>
      <c r="B13" s="5" t="n">
        <v>14</v>
      </c>
      <c r="C13" s="5" t="n">
        <v>0</v>
      </c>
      <c r="D13" s="5" t="n">
        <v>0</v>
      </c>
      <c r="E13" s="5" t="n">
        <v>0</v>
      </c>
      <c r="F13">
        <f>F12+D13-B13</f>
        <v/>
      </c>
      <c r="G13">
        <f>G12+E13-D13</f>
        <v/>
      </c>
      <c r="H13">
        <f>$L$6</f>
        <v/>
      </c>
      <c r="I13">
        <f>IF(F13&lt;=H13,IF(G13&gt;0,"on order","ORDER"),"")</f>
        <v/>
      </c>
    </row>
    <row r="14">
      <c r="A14" s="4" t="n">
        <v>46202</v>
      </c>
      <c r="B14" s="5" t="n">
        <v>11</v>
      </c>
      <c r="C14" s="5" t="n">
        <v>0</v>
      </c>
      <c r="D14" s="5" t="n">
        <v>0</v>
      </c>
      <c r="E14" s="5" t="n">
        <v>0</v>
      </c>
      <c r="F14">
        <f>F13+D14-B14</f>
        <v/>
      </c>
      <c r="G14">
        <f>G13+E14-D14</f>
        <v/>
      </c>
      <c r="H14">
        <f>$L$6</f>
        <v/>
      </c>
      <c r="I14">
        <f>IF(F14&lt;=H14,IF(G14&gt;0,"on order","ORDER"),"")</f>
        <v/>
      </c>
    </row>
    <row r="15">
      <c r="A15" s="4" t="n">
        <v>46209</v>
      </c>
      <c r="B15" s="5" t="n">
        <v>12</v>
      </c>
      <c r="C15" s="5" t="n">
        <v>0</v>
      </c>
      <c r="D15" s="5" t="n">
        <v>0</v>
      </c>
      <c r="E15" s="5" t="n">
        <v>0</v>
      </c>
      <c r="F15">
        <f>F14+D15-B15</f>
        <v/>
      </c>
      <c r="G15">
        <f>G14+E15-D15</f>
        <v/>
      </c>
      <c r="H15">
        <f>$L$6</f>
        <v/>
      </c>
      <c r="I15">
        <f>IF(F15&lt;=H15,IF(G15&gt;0,"on order","ORDER"),"")</f>
        <v/>
      </c>
    </row>
    <row r="16">
      <c r="A16" s="4" t="n">
        <v>46216</v>
      </c>
      <c r="B16" s="5" t="n">
        <v>13</v>
      </c>
      <c r="C16" s="5" t="n">
        <v>0</v>
      </c>
      <c r="D16" s="5" t="n">
        <v>0</v>
      </c>
      <c r="E16" s="5" t="n">
        <v>0</v>
      </c>
      <c r="F16">
        <f>F15+D16-B16</f>
        <v/>
      </c>
      <c r="G16">
        <f>G15+E16-D16</f>
        <v/>
      </c>
      <c r="H16">
        <f>$L$6</f>
        <v/>
      </c>
      <c r="I16">
        <f>IF(F16&lt;=H16,IF(G16&gt;0,"on order","ORDER"),"")</f>
        <v/>
      </c>
    </row>
    <row r="17">
      <c r="A17" s="4" t="n">
        <v>46223</v>
      </c>
      <c r="B17" s="5" t="n">
        <v>12</v>
      </c>
      <c r="C17" s="5" t="n">
        <v>0</v>
      </c>
      <c r="D17" s="5" t="n">
        <v>0</v>
      </c>
      <c r="E17" s="5" t="n">
        <v>0</v>
      </c>
      <c r="F17">
        <f>F16+D17-B17</f>
        <v/>
      </c>
      <c r="G17">
        <f>G16+E17-D17</f>
        <v/>
      </c>
      <c r="H17">
        <f>$L$6</f>
        <v/>
      </c>
      <c r="I17">
        <f>IF(F17&lt;=H17,IF(G17&gt;0,"on order","ORDER"),"")</f>
        <v/>
      </c>
    </row>
    <row r="18">
      <c r="A18" s="4" t="n">
        <v>46230</v>
      </c>
      <c r="B18" s="5" t="n">
        <v>10</v>
      </c>
      <c r="C18" s="5" t="n">
        <v>0</v>
      </c>
      <c r="D18" s="5" t="n">
        <v>0</v>
      </c>
      <c r="E18" s="5" t="n">
        <v>0</v>
      </c>
      <c r="F18">
        <f>F17+D18-B18</f>
        <v/>
      </c>
      <c r="G18">
        <f>G17+E18-D18</f>
        <v/>
      </c>
      <c r="H18">
        <f>$L$6</f>
        <v/>
      </c>
      <c r="I18">
        <f>IF(F18&lt;=H18,IF(G18&gt;0,"on order","ORDER"),"")</f>
        <v/>
      </c>
    </row>
    <row r="19">
      <c r="A19" s="4" t="n">
        <v>46237</v>
      </c>
      <c r="B19" s="5" t="n">
        <v>12</v>
      </c>
      <c r="C19" s="5" t="n">
        <v>0</v>
      </c>
      <c r="D19" s="5" t="n">
        <v>0</v>
      </c>
      <c r="E19" s="5" t="n">
        <v>0</v>
      </c>
      <c r="F19">
        <f>F18+D19-B19</f>
        <v/>
      </c>
      <c r="G19">
        <f>G18+E19-D19</f>
        <v/>
      </c>
      <c r="H19">
        <f>$L$6</f>
        <v/>
      </c>
      <c r="I19">
        <f>IF(F19&lt;=H19,IF(G19&gt;0,"on order","ORDER"),"")</f>
        <v/>
      </c>
    </row>
    <row r="20">
      <c r="A20" s="4" t="n">
        <v>46244</v>
      </c>
      <c r="B20" s="5" t="n">
        <v>13</v>
      </c>
      <c r="C20" s="5" t="n">
        <v>0</v>
      </c>
      <c r="D20" s="5" t="n">
        <v>0</v>
      </c>
      <c r="E20" s="5" t="n">
        <v>120</v>
      </c>
      <c r="F20">
        <f>F19+D20-B20</f>
        <v/>
      </c>
      <c r="G20">
        <f>G19+E20-D20</f>
        <v/>
      </c>
      <c r="H20">
        <f>$L$6</f>
        <v/>
      </c>
      <c r="I20">
        <f>IF(F20&lt;=H20,IF(G20&gt;0,"on order","ORDER"),"")</f>
        <v/>
      </c>
    </row>
    <row r="21">
      <c r="A21" s="4" t="n">
        <v>46251</v>
      </c>
      <c r="B21" s="5" t="n">
        <v>12</v>
      </c>
      <c r="C21" s="5" t="n">
        <v>0</v>
      </c>
      <c r="D21" s="5" t="n">
        <v>0</v>
      </c>
      <c r="E21" s="5" t="n">
        <v>0</v>
      </c>
      <c r="F21">
        <f>F20+D21-B21</f>
        <v/>
      </c>
      <c r="G21">
        <f>G20+E21-D21</f>
        <v/>
      </c>
      <c r="H21">
        <f>$L$6</f>
        <v/>
      </c>
      <c r="I21">
        <f>IF(F21&lt;=H21,IF(G21&gt;0,"on order","ORDER"),"")</f>
        <v/>
      </c>
    </row>
    <row r="22">
      <c r="A22" s="4" t="n">
        <v>46258</v>
      </c>
      <c r="B22" s="5" t="n">
        <v>11</v>
      </c>
      <c r="C22" s="5" t="n">
        <v>0</v>
      </c>
      <c r="D22" s="5" t="n">
        <v>0</v>
      </c>
      <c r="E22" s="5" t="n">
        <v>0</v>
      </c>
      <c r="F22">
        <f>F21+D22-B22</f>
        <v/>
      </c>
      <c r="G22">
        <f>G21+E22-D22</f>
        <v/>
      </c>
      <c r="H22">
        <f>$L$6</f>
        <v/>
      </c>
      <c r="I22">
        <f>IF(F22&lt;=H22,IF(G22&gt;0,"on order","ORDER"),"")</f>
        <v/>
      </c>
    </row>
    <row r="23">
      <c r="A23" s="4" t="n">
        <v>46265</v>
      </c>
      <c r="B23" s="5" t="n">
        <v>12</v>
      </c>
      <c r="C23" s="5" t="n">
        <v>0</v>
      </c>
      <c r="D23" s="5" t="n">
        <v>0</v>
      </c>
      <c r="E23" s="5" t="n">
        <v>0</v>
      </c>
      <c r="F23">
        <f>F22+D23-B23</f>
        <v/>
      </c>
      <c r="G23">
        <f>G22+E23-D23</f>
        <v/>
      </c>
      <c r="H23">
        <f>$L$6</f>
        <v/>
      </c>
      <c r="I23">
        <f>IF(F23&lt;=H23,IF(G23&gt;0,"on order","ORDER"),"")</f>
        <v/>
      </c>
    </row>
    <row r="24">
      <c r="A24" s="4" t="n">
        <v>46272</v>
      </c>
      <c r="B24" s="5" t="n">
        <v>4</v>
      </c>
      <c r="C24" s="5" t="n">
        <v>10</v>
      </c>
      <c r="D24" s="5" t="n">
        <v>0</v>
      </c>
      <c r="E24" s="5" t="n">
        <v>0</v>
      </c>
      <c r="F24">
        <f>F23+D24-B24</f>
        <v/>
      </c>
      <c r="G24">
        <f>G23+E24-D24</f>
        <v/>
      </c>
      <c r="H24">
        <f>$L$6</f>
        <v/>
      </c>
      <c r="I24">
        <f>IF(F24&lt;=H24,IF(G24&gt;0,"on order","ORDER"),"")</f>
        <v/>
      </c>
    </row>
    <row r="25">
      <c r="A25" s="4" t="n">
        <v>46279</v>
      </c>
      <c r="B25" s="5" t="n">
        <v>0</v>
      </c>
      <c r="C25" s="5" t="n">
        <v>12</v>
      </c>
      <c r="D25" s="5" t="n">
        <v>0</v>
      </c>
      <c r="E25" s="5" t="n">
        <v>0</v>
      </c>
      <c r="F25">
        <f>F24+D25-B25</f>
        <v/>
      </c>
      <c r="G25">
        <f>G24+E25-D25</f>
        <v/>
      </c>
      <c r="H25">
        <f>$L$6</f>
        <v/>
      </c>
      <c r="I25">
        <f>IF(F25&lt;=H25,IF(G25&gt;0,"on order","ORDER"),"")</f>
        <v/>
      </c>
    </row>
    <row r="26">
      <c r="A26" s="4" t="n">
        <v>46286</v>
      </c>
      <c r="B26" s="5" t="n">
        <v>12</v>
      </c>
      <c r="C26" s="5" t="n">
        <v>0</v>
      </c>
      <c r="D26" s="5" t="n">
        <v>120</v>
      </c>
      <c r="E26" s="5" t="n">
        <v>0</v>
      </c>
      <c r="F26">
        <f>F25+D26-B26</f>
        <v/>
      </c>
      <c r="G26">
        <f>G25+E26-D26</f>
        <v/>
      </c>
      <c r="H26">
        <f>$L$6</f>
        <v/>
      </c>
      <c r="I26">
        <f>IF(F26&lt;=H26,IF(G26&gt;0,"on order","ORDER"),"")</f>
        <v/>
      </c>
    </row>
    <row r="27">
      <c r="A27" s="4" t="n">
        <v>46293</v>
      </c>
      <c r="B27" s="5" t="n">
        <v>13</v>
      </c>
      <c r="C27" s="5" t="n">
        <v>0</v>
      </c>
      <c r="D27" s="5" t="n">
        <v>0</v>
      </c>
      <c r="E27" s="5" t="n">
        <v>120</v>
      </c>
      <c r="F27">
        <f>F26+D27-B27</f>
        <v/>
      </c>
      <c r="G27">
        <f>G26+E27-D27</f>
        <v/>
      </c>
      <c r="H27">
        <f>$L$6</f>
        <v/>
      </c>
      <c r="I27">
        <f>IF(F27&lt;=H27,IF(G27&gt;0,"on order","ORDER"),"")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18" customWidth="1" min="3" max="3"/>
    <col width="13" customWidth="1" min="4" max="4"/>
    <col width="12" customWidth="1" min="5" max="5"/>
    <col width="12" customWidth="1" min="6" max="6"/>
  </cols>
  <sheetData>
    <row r="1">
      <c r="A1" s="3" t="inlineStr">
        <is>
          <t>Category</t>
        </is>
      </c>
      <c r="B1" s="3" t="inlineStr">
        <is>
          <t>Cost of goods sold, last 12 months</t>
        </is>
      </c>
      <c r="C1" s="3" t="inlineStr">
        <is>
          <t>Average stock at cost</t>
        </is>
      </c>
      <c r="D1" s="3" t="inlineStr">
        <is>
          <t>Days on hand</t>
        </is>
      </c>
      <c r="E1" s="3" t="inlineStr">
        <is>
          <t>Target (days)</t>
        </is>
      </c>
      <c r="F1" s="3" t="inlineStr">
        <is>
          <t>Over target?</t>
        </is>
      </c>
    </row>
    <row r="2">
      <c r="A2" t="inlineStr">
        <is>
          <t>Outdoor</t>
        </is>
      </c>
      <c r="B2" s="6" t="n">
        <v>210000</v>
      </c>
      <c r="C2" s="6" t="n">
        <v>92000</v>
      </c>
      <c r="D2" s="7">
        <f>C2/B2*365</f>
        <v/>
      </c>
      <c r="E2" t="n">
        <v>90</v>
      </c>
      <c r="F2">
        <f>IF(D2&gt;E2,"Yes","")</f>
        <v/>
      </c>
    </row>
    <row r="3">
      <c r="A3" t="inlineStr">
        <is>
          <t>Rugs &amp; decor</t>
        </is>
      </c>
      <c r="B3" s="6" t="n">
        <v>160000</v>
      </c>
      <c r="C3" s="6" t="n">
        <v>57000</v>
      </c>
      <c r="D3" s="7">
        <f>C3/B3*365</f>
        <v/>
      </c>
      <c r="E3" t="n">
        <v>90</v>
      </c>
      <c r="F3">
        <f>IF(D3&gt;E3,"Yes","")</f>
        <v/>
      </c>
    </row>
    <row r="4">
      <c r="A4" t="inlineStr">
        <is>
          <t>Dining</t>
        </is>
      </c>
      <c r="B4" s="6" t="n">
        <v>520000</v>
      </c>
      <c r="C4" s="6" t="n">
        <v>114000</v>
      </c>
      <c r="D4" s="7">
        <f>C4/B4*365</f>
        <v/>
      </c>
      <c r="E4" t="n">
        <v>90</v>
      </c>
      <c r="F4">
        <f>IF(D4&gt;E4,"Yes","")</f>
        <v/>
      </c>
    </row>
    <row r="5">
      <c r="A5" t="inlineStr">
        <is>
          <t>Sofas &amp; sectionals</t>
        </is>
      </c>
      <c r="B5" s="6" t="n">
        <v>900000</v>
      </c>
      <c r="C5" s="6" t="n">
        <v>148000</v>
      </c>
      <c r="D5" s="7">
        <f>C5/B5*365</f>
        <v/>
      </c>
      <c r="E5" t="n">
        <v>90</v>
      </c>
      <c r="F5">
        <f>IF(D5&gt;E5,"Yes","")</f>
        <v/>
      </c>
    </row>
    <row r="6">
      <c r="A6" t="inlineStr">
        <is>
          <t>Bedroom</t>
        </is>
      </c>
      <c r="B6" s="6" t="n">
        <v>610000</v>
      </c>
      <c r="C6" s="6" t="n">
        <v>75000</v>
      </c>
      <c r="D6" s="7">
        <f>C6/B6*365</f>
        <v/>
      </c>
      <c r="E6" t="n">
        <v>90</v>
      </c>
      <c r="F6">
        <f>IF(D6&gt;E6,"Yes","")</f>
        <v/>
      </c>
    </row>
    <row r="7">
      <c r="A7" s="2" t="inlineStr">
        <is>
          <t>Whole store</t>
        </is>
      </c>
      <c r="B7" s="8">
        <f>SUM(B2:B6)</f>
        <v/>
      </c>
      <c r="C7" s="8">
        <f>SUM(C2:C6)</f>
        <v/>
      </c>
      <c r="D7" s="7">
        <f>C7/B7*365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4" customWidth="1" min="4" max="4"/>
    <col width="12" customWidth="1" min="5" max="5"/>
    <col width="11" customWidth="1" min="6" max="6"/>
    <col width="16" customWidth="1" min="7" max="7"/>
  </cols>
  <sheetData>
    <row r="1">
      <c r="A1" s="3" t="inlineStr">
        <is>
          <t>Month end</t>
        </is>
      </c>
      <c r="B1" s="3" t="inlineStr">
        <is>
          <t>Over 365 days ($k)</t>
        </is>
      </c>
      <c r="C1" s="3" t="inlineStr">
        <is>
          <t>181–365 days ($k)</t>
        </is>
      </c>
      <c r="D1" s="3" t="inlineStr">
        <is>
          <t>91–180 days ($k)</t>
        </is>
      </c>
      <c r="E1" s="3" t="inlineStr">
        <is>
          <t>0–90 days ($k)</t>
        </is>
      </c>
      <c r="F1" s="3" t="inlineStr">
        <is>
          <t>Total ($k)</t>
        </is>
      </c>
      <c r="G1" s="3" t="inlineStr">
        <is>
          <t>Share unsold 181+ days</t>
        </is>
      </c>
    </row>
    <row r="2">
      <c r="A2" s="9" t="n">
        <v>45961</v>
      </c>
      <c r="B2" s="5" t="n">
        <v>14</v>
      </c>
      <c r="C2" s="5" t="n">
        <v>24</v>
      </c>
      <c r="D2" s="5" t="n">
        <v>52</v>
      </c>
      <c r="E2" s="5" t="n">
        <v>386</v>
      </c>
      <c r="F2">
        <f>SUM(B2:E2)</f>
        <v/>
      </c>
      <c r="G2" s="10">
        <f>(B2+C2)/F2</f>
        <v/>
      </c>
    </row>
    <row r="3">
      <c r="A3" s="9" t="n">
        <v>45991</v>
      </c>
      <c r="B3" s="5" t="n">
        <v>14</v>
      </c>
      <c r="C3" s="5" t="n">
        <v>25</v>
      </c>
      <c r="D3" s="5" t="n">
        <v>54</v>
      </c>
      <c r="E3" s="5" t="n">
        <v>401</v>
      </c>
      <c r="F3">
        <f>SUM(B3:E3)</f>
        <v/>
      </c>
      <c r="G3" s="10">
        <f>(B3+C3)/F3</f>
        <v/>
      </c>
    </row>
    <row r="4">
      <c r="A4" s="9" t="n">
        <v>46022</v>
      </c>
      <c r="B4" s="5" t="n">
        <v>15</v>
      </c>
      <c r="C4" s="5" t="n">
        <v>27</v>
      </c>
      <c r="D4" s="5" t="n">
        <v>58</v>
      </c>
      <c r="E4" s="5" t="n">
        <v>368</v>
      </c>
      <c r="F4">
        <f>SUM(B4:E4)</f>
        <v/>
      </c>
      <c r="G4" s="10">
        <f>(B4+C4)/F4</f>
        <v/>
      </c>
    </row>
    <row r="5">
      <c r="A5" s="9" t="n">
        <v>46053</v>
      </c>
      <c r="B5" s="5" t="n">
        <v>16</v>
      </c>
      <c r="C5" s="5" t="n">
        <v>30</v>
      </c>
      <c r="D5" s="5" t="n">
        <v>66</v>
      </c>
      <c r="E5" s="5" t="n">
        <v>360</v>
      </c>
      <c r="F5">
        <f>SUM(B5:E5)</f>
        <v/>
      </c>
      <c r="G5" s="10">
        <f>(B5+C5)/F5</f>
        <v/>
      </c>
    </row>
    <row r="6">
      <c r="A6" s="9" t="n">
        <v>46081</v>
      </c>
      <c r="B6" s="5" t="n">
        <v>17</v>
      </c>
      <c r="C6" s="5" t="n">
        <v>33</v>
      </c>
      <c r="D6" s="5" t="n">
        <v>72</v>
      </c>
      <c r="E6" s="5" t="n">
        <v>366</v>
      </c>
      <c r="F6">
        <f>SUM(B6:E6)</f>
        <v/>
      </c>
      <c r="G6" s="10">
        <f>(B6+C6)/F6</f>
        <v/>
      </c>
    </row>
    <row r="7">
      <c r="A7" s="9" t="n">
        <v>46112</v>
      </c>
      <c r="B7" s="5" t="n">
        <v>19</v>
      </c>
      <c r="C7" s="5" t="n">
        <v>36</v>
      </c>
      <c r="D7" s="5" t="n">
        <v>64</v>
      </c>
      <c r="E7" s="5" t="n">
        <v>383</v>
      </c>
      <c r="F7">
        <f>SUM(B7:E7)</f>
        <v/>
      </c>
      <c r="G7" s="10">
        <f>(B7+C7)/F7</f>
        <v/>
      </c>
    </row>
    <row r="8">
      <c r="A8" s="9" t="n">
        <v>46142</v>
      </c>
      <c r="B8" s="5" t="n">
        <v>21</v>
      </c>
      <c r="C8" s="5" t="n">
        <v>38</v>
      </c>
      <c r="D8" s="5" t="n">
        <v>52</v>
      </c>
      <c r="E8" s="5" t="n">
        <v>385</v>
      </c>
      <c r="F8">
        <f>SUM(B8:E8)</f>
        <v/>
      </c>
      <c r="G8" s="10">
        <f>(B8+C8)/F8</f>
        <v/>
      </c>
    </row>
    <row r="9">
      <c r="A9" s="9" t="n">
        <v>46173</v>
      </c>
      <c r="B9" s="5" t="n">
        <v>23</v>
      </c>
      <c r="C9" s="5" t="n">
        <v>40</v>
      </c>
      <c r="D9" s="5" t="n">
        <v>46</v>
      </c>
      <c r="E9" s="5" t="n">
        <v>381</v>
      </c>
      <c r="F9">
        <f>SUM(B9:E9)</f>
        <v/>
      </c>
      <c r="G9" s="10">
        <f>(B9+C9)/F9</f>
        <v/>
      </c>
    </row>
    <row r="10">
      <c r="A10" s="9" t="n">
        <v>46203</v>
      </c>
      <c r="B10" s="5" t="n">
        <v>25</v>
      </c>
      <c r="C10" s="5" t="n">
        <v>42</v>
      </c>
      <c r="D10" s="5" t="n">
        <v>44</v>
      </c>
      <c r="E10" s="5" t="n">
        <v>373</v>
      </c>
      <c r="F10">
        <f>SUM(B10:E10)</f>
        <v/>
      </c>
      <c r="G10" s="10">
        <f>(B10+C10)/F10</f>
        <v/>
      </c>
    </row>
    <row r="11">
      <c r="A11" s="9" t="n">
        <v>46234</v>
      </c>
      <c r="B11" s="5" t="n">
        <v>27</v>
      </c>
      <c r="C11" s="5" t="n">
        <v>44</v>
      </c>
      <c r="D11" s="5" t="n">
        <v>46</v>
      </c>
      <c r="E11" s="5" t="n">
        <v>363</v>
      </c>
      <c r="F11">
        <f>SUM(B11:E11)</f>
        <v/>
      </c>
      <c r="G11" s="10">
        <f>(B11+C11)/F11</f>
        <v/>
      </c>
    </row>
    <row r="12">
      <c r="A12" s="9" t="n">
        <v>46265</v>
      </c>
      <c r="B12" s="5" t="n">
        <v>29</v>
      </c>
      <c r="C12" s="5" t="n">
        <v>46</v>
      </c>
      <c r="D12" s="5" t="n">
        <v>50</v>
      </c>
      <c r="E12" s="5" t="n">
        <v>361</v>
      </c>
      <c r="F12">
        <f>SUM(B12:E12)</f>
        <v/>
      </c>
      <c r="G12" s="10">
        <f>(B12+C12)/F12</f>
        <v/>
      </c>
    </row>
    <row r="13">
      <c r="A13" s="9" t="n">
        <v>46295</v>
      </c>
      <c r="B13" s="5" t="n">
        <v>31</v>
      </c>
      <c r="C13" s="5" t="n">
        <v>48</v>
      </c>
      <c r="D13" s="5" t="n">
        <v>55</v>
      </c>
      <c r="E13" s="5" t="n">
        <v>358</v>
      </c>
      <c r="F13">
        <f>SUM(B13:E13)</f>
        <v/>
      </c>
      <c r="G13" s="10">
        <f>(B13+C13)/F13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2026-10-21T16:12:23Z</dcterms:created>
  <dcterms:modified xmlns:dcterms="http://purl.org/dc/terms/" xmlns:xsi="http://www.w3.org/2001/XMLSchema-instance" xsi:type="dcterms:W3CDTF">2026-10-21T16:12:23Z</dcterms:modified>
</cp:coreProperties>
</file>