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data" sheetId="2" state="visible" r:id="rId2"/>
    <sheet name="Example report" sheetId="3" state="visible" r:id="rId3"/>
    <sheet name="Your data" sheetId="4" state="visible" r:id="rId4"/>
    <sheet name="Your repor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yyyy"/>
    <numFmt numFmtId="166" formatCode="&quot;$&quot;#,##0;[Red]-&quot;$&quot;#,##0"/>
    <numFmt numFmtId="167" formatCode="0.0%"/>
    <numFmt numFmtId="168" formatCode="&quot;$&quot;#,##0.00"/>
    <numFmt numFmtId="169" formatCode="+0.0%;-0.0%"/>
    <numFmt numFmtId="170" formatCode="mmm d, yyyy"/>
  </numFmts>
  <fonts count="7">
    <font>
      <name val="Calibri"/>
      <family val="2"/>
      <color theme="1"/>
      <sz val="11"/>
      <scheme val="minor"/>
    </font>
    <font>
      <name val="Calibri"/>
      <b val="1"/>
      <color rgb="000C1222"/>
      <sz val="16"/>
    </font>
    <font>
      <name val="Calibri"/>
      <i val="1"/>
      <color rgb="00475569"/>
    </font>
    <font>
      <name val="Calibri"/>
      <b val="1"/>
      <color rgb="00334155"/>
    </font>
    <font>
      <name val="Calibri"/>
      <b val="1"/>
      <color rgb="000C1222"/>
    </font>
    <font>
      <color rgb="000C1222"/>
    </font>
    <font>
      <b val="1"/>
      <color rgb="000C1222"/>
      <sz val="13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165" fontId="3" fillId="3" borderId="0" pivotButton="0" quotePrefix="0" xfId="0"/>
    <xf numFmtId="165" fontId="3" fillId="2" borderId="0" pivotButton="0" quotePrefix="0" xfId="0"/>
    <xf numFmtId="166" fontId="0" fillId="3" borderId="0" pivotButton="0" quotePrefix="0" xfId="0"/>
    <xf numFmtId="0" fontId="4" fillId="0" borderId="0" pivotButton="0" quotePrefix="0" xfId="0"/>
    <xf numFmtId="166" fontId="4" fillId="0" borderId="0" pivotButton="0" quotePrefix="0" xfId="0"/>
    <xf numFmtId="167" fontId="5" fillId="0" borderId="0" pivotButton="0" quotePrefix="0" xfId="0"/>
    <xf numFmtId="3" fontId="0" fillId="3" borderId="0" pivotButton="0" quotePrefix="0" xfId="0"/>
    <xf numFmtId="168" fontId="5" fillId="0" borderId="0" pivotButton="0" quotePrefix="0" xfId="0"/>
    <xf numFmtId="0" fontId="0" fillId="3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vertical="center" wrapText="1"/>
    </xf>
    <xf numFmtId="166" fontId="0" fillId="0" borderId="0" pivotButton="0" quotePrefix="0" xfId="0"/>
    <xf numFmtId="169" fontId="0" fillId="0" borderId="0" pivotButton="0" quotePrefix="0" xfId="0"/>
    <xf numFmtId="169" fontId="4" fillId="0" borderId="0" pivotButton="0" quotePrefix="0" xfId="0"/>
    <xf numFmtId="167" fontId="0" fillId="0" borderId="0" pivotButton="0" quotePrefix="0" xfId="0"/>
    <xf numFmtId="3" fontId="0" fillId="0" borderId="0" pivotButton="0" quotePrefix="0" xfId="0"/>
    <xf numFmtId="168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7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Monthly report template: how to use it</t>
        </is>
      </c>
    </row>
    <row r="3">
      <c r="A3" s="2" t="inlineStr">
        <is>
          <t>A three-part monthly business report for an owner, partner or investor: 1. the numbers, 2. what happened and why, 3. actions.</t>
        </is>
      </c>
    </row>
    <row r="4">
      <c r="A4" s="2" t="inlineStr">
        <is>
          <t>The example is a fictional bakery, Juniper Lane Bakery, reporting on September 2026. The blank tabs have the same formulas.</t>
        </is>
      </c>
    </row>
    <row r="5">
      <c r="A5" s="2" t="inlineStr">
        <is>
          <t>It opens in Excel, Google Sheets and Numbers. No macros, no links to other files.</t>
        </is>
      </c>
    </row>
    <row r="6">
      <c r="A6" s="2" t="inlineStr">
        <is>
          <t>Steps each month</t>
        </is>
      </c>
    </row>
    <row r="7">
      <c r="A7" s="2" t="inlineStr">
        <is>
          <t>1. 'Your data': type your first month in B4 (for example 1 Oct 2025). The next 11 months fill in by formula.</t>
        </is>
      </c>
    </row>
    <row r="8">
      <c r="A8" s="2" t="inlineStr">
        <is>
          <t>2. Fill the shaded rows for each month from your accounts and bank: sales by line, cost of goods, wages, rent, other costs, transactions, cash and what is owed both ways.</t>
        </is>
      </c>
    </row>
    <row r="9">
      <c r="A9" s="2" t="inlineStr">
        <is>
          <t xml:space="preserve">   Rename the row labels to fit your business (for example 'Project revenue' instead of 'Catering sales'). Don't delete rows; the report reads them by position.</t>
        </is>
      </c>
    </row>
    <row r="10">
      <c r="A10" s="2" t="inlineStr">
        <is>
          <t>3. 'Your report': type any date in the month you're reporting in B3. Block 1 fills in: this month, last month, change, change %, 3-month average and year to date.</t>
        </is>
      </c>
    </row>
    <row r="11">
      <c r="A11" s="2" t="inlineStr">
        <is>
          <t>4. Write block 2 yourself: a one-sentence headline with numbers, up to three reasons for the change, cash, and what you'll do.</t>
        </is>
      </c>
    </row>
    <row r="12">
      <c r="A12" s="2" t="inlineStr">
        <is>
          <t>5. Block 3: mark last month's actions Done, Open or Dropped, then add this month's. Every action has one owner and a date.</t>
        </is>
      </c>
    </row>
    <row r="13">
      <c r="A13" s="2" t="inlineStr">
        <is>
          <t>6. When the 12 months are full, save a copy of the file for the new year and start again in B4 with the new first month.</t>
        </is>
      </c>
    </row>
    <row r="14">
      <c r="A14" s="2" t="inlineStr">
        <is>
          <t>Notes</t>
        </is>
      </c>
    </row>
    <row r="15">
      <c r="A15" s="2" t="inlineStr">
        <is>
          <t>Margins and average sale are recalculated from totals for the 3-month and year-to-date columns, not averaged.</t>
        </is>
      </c>
    </row>
    <row r="16">
      <c r="A16" s="2" t="inlineStr">
        <is>
          <t>Year to date runs from January of the report month's year and only counts months that are on the data sheet.</t>
        </is>
      </c>
    </row>
    <row r="17">
      <c r="A17" s="2" t="inlineStr">
        <is>
          <t>What it can't do</t>
        </is>
      </c>
    </row>
    <row r="18">
      <c r="A18" s="2" t="inlineStr">
        <is>
          <t>It has no budget column and no chart; add a budget block below the data rows if you set one. It doesn't pull data from your accounting software; you type or paste it.</t>
        </is>
      </c>
    </row>
    <row r="19">
      <c r="A19" s="2" t="inlineStr">
        <is>
          <t>Guide: https://parityai.pro/blog/monthly-report-template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EXAMPLE data: Juniper Lane Bakery (fictional)</t>
        </is>
      </c>
    </row>
    <row r="2">
      <c r="A2" s="3" t="inlineStr">
        <is>
          <t>One column per month. Type the first month in B4; the other months fill in. Shaded rows are typed; white rows (totals, profit, margins) are formulas.</t>
        </is>
      </c>
    </row>
    <row r="4">
      <c r="A4" s="4" t="inlineStr">
        <is>
          <t>Month</t>
        </is>
      </c>
      <c r="B4" s="5" t="n">
        <v>45931</v>
      </c>
      <c r="C4" s="6">
        <f>IF(B4="","",DATE(YEAR(B4),MONTH(B4)+1,1))</f>
        <v/>
      </c>
      <c r="D4" s="6">
        <f>IF(C4="","",DATE(YEAR(C4),MONTH(C4)+1,1))</f>
        <v/>
      </c>
      <c r="E4" s="6">
        <f>IF(D4="","",DATE(YEAR(D4),MONTH(D4)+1,1))</f>
        <v/>
      </c>
      <c r="F4" s="6">
        <f>IF(E4="","",DATE(YEAR(E4),MONTH(E4)+1,1))</f>
        <v/>
      </c>
      <c r="G4" s="6">
        <f>IF(F4="","",DATE(YEAR(F4),MONTH(F4)+1,1))</f>
        <v/>
      </c>
      <c r="H4" s="6">
        <f>IF(G4="","",DATE(YEAR(G4),MONTH(G4)+1,1))</f>
        <v/>
      </c>
      <c r="I4" s="6">
        <f>IF(H4="","",DATE(YEAR(H4),MONTH(H4)+1,1))</f>
        <v/>
      </c>
      <c r="J4" s="6">
        <f>IF(I4="","",DATE(YEAR(I4),MONTH(I4)+1,1))</f>
        <v/>
      </c>
      <c r="K4" s="6">
        <f>IF(J4="","",DATE(YEAR(J4),MONTH(J4)+1,1))</f>
        <v/>
      </c>
      <c r="L4" s="6">
        <f>IF(K4="","",DATE(YEAR(K4),MONTH(K4)+1,1))</f>
        <v/>
      </c>
      <c r="M4" s="6">
        <f>IF(L4="","",DATE(YEAR(L4),MONTH(L4)+1,1))</f>
        <v/>
      </c>
    </row>
    <row r="5">
      <c r="A5" t="inlineStr">
        <is>
          <t>Retail sales</t>
        </is>
      </c>
      <c r="B5" s="7" t="n">
        <v>31000</v>
      </c>
      <c r="C5" s="7" t="n">
        <v>33500</v>
      </c>
      <c r="D5" s="7" t="n">
        <v>41000</v>
      </c>
      <c r="E5" s="7" t="n">
        <v>27000</v>
      </c>
      <c r="F5" s="7" t="n">
        <v>27500</v>
      </c>
      <c r="G5" s="7" t="n">
        <v>30000</v>
      </c>
      <c r="H5" s="7" t="n">
        <v>31500</v>
      </c>
      <c r="I5" s="7" t="n">
        <v>32500</v>
      </c>
      <c r="J5" s="7" t="n">
        <v>31000</v>
      </c>
      <c r="K5" s="7" t="n">
        <v>30500</v>
      </c>
      <c r="L5" s="7" t="n">
        <v>30000</v>
      </c>
      <c r="M5" s="7" t="n">
        <v>32800</v>
      </c>
    </row>
    <row r="6">
      <c r="A6" t="inlineStr">
        <is>
          <t>Wholesale sales</t>
        </is>
      </c>
      <c r="B6" s="7" t="n">
        <v>14000</v>
      </c>
      <c r="C6" s="7" t="n">
        <v>14200</v>
      </c>
      <c r="D6" s="7" t="n">
        <v>15500</v>
      </c>
      <c r="E6" s="7" t="n">
        <v>13800</v>
      </c>
      <c r="F6" s="7" t="n">
        <v>14000</v>
      </c>
      <c r="G6" s="7" t="n">
        <v>14400</v>
      </c>
      <c r="H6" s="7" t="n">
        <v>14800</v>
      </c>
      <c r="I6" s="7" t="n">
        <v>15100</v>
      </c>
      <c r="J6" s="7" t="n">
        <v>15000</v>
      </c>
      <c r="K6" s="7" t="n">
        <v>15200</v>
      </c>
      <c r="L6" s="7" t="n">
        <v>15600</v>
      </c>
      <c r="M6" s="7" t="n">
        <v>18900</v>
      </c>
    </row>
    <row r="7">
      <c r="A7" t="inlineStr">
        <is>
          <t>Catering sales</t>
        </is>
      </c>
      <c r="B7" s="7" t="n">
        <v>3200</v>
      </c>
      <c r="C7" s="7" t="n">
        <v>4800</v>
      </c>
      <c r="D7" s="7" t="n">
        <v>9500</v>
      </c>
      <c r="E7" s="7" t="n">
        <v>1500</v>
      </c>
      <c r="F7" s="7" t="n">
        <v>1800</v>
      </c>
      <c r="G7" s="7" t="n">
        <v>2600</v>
      </c>
      <c r="H7" s="7" t="n">
        <v>3400</v>
      </c>
      <c r="I7" s="7" t="n">
        <v>5200</v>
      </c>
      <c r="J7" s="7" t="n">
        <v>6100</v>
      </c>
      <c r="K7" s="7" t="n">
        <v>4300</v>
      </c>
      <c r="L7" s="7" t="n">
        <v>3900</v>
      </c>
      <c r="M7" s="7" t="n">
        <v>5600</v>
      </c>
    </row>
    <row r="8">
      <c r="A8" s="8" t="inlineStr">
        <is>
          <t>Total revenue</t>
        </is>
      </c>
      <c r="B8" s="9">
        <f>SUM(B5:B7)</f>
        <v/>
      </c>
      <c r="C8" s="9">
        <f>SUM(C5:C7)</f>
        <v/>
      </c>
      <c r="D8" s="9">
        <f>SUM(D5:D7)</f>
        <v/>
      </c>
      <c r="E8" s="9">
        <f>SUM(E5:E7)</f>
        <v/>
      </c>
      <c r="F8" s="9">
        <f>SUM(F5:F7)</f>
        <v/>
      </c>
      <c r="G8" s="9">
        <f>SUM(G5:G7)</f>
        <v/>
      </c>
      <c r="H8" s="9">
        <f>SUM(H5:H7)</f>
        <v/>
      </c>
      <c r="I8" s="9">
        <f>SUM(I5:I7)</f>
        <v/>
      </c>
      <c r="J8" s="9">
        <f>SUM(J5:J7)</f>
        <v/>
      </c>
      <c r="K8" s="9">
        <f>SUM(K5:K7)</f>
        <v/>
      </c>
      <c r="L8" s="9">
        <f>SUM(L5:L7)</f>
        <v/>
      </c>
      <c r="M8" s="9">
        <f>SUM(M5:M7)</f>
        <v/>
      </c>
    </row>
    <row r="9">
      <c r="A9" t="inlineStr">
        <is>
          <t>Cost of ingredients and packaging</t>
        </is>
      </c>
      <c r="B9" s="7" t="n">
        <v>16020</v>
      </c>
      <c r="C9" s="7" t="n">
        <v>17380</v>
      </c>
      <c r="D9" s="7" t="n">
        <v>21810</v>
      </c>
      <c r="E9" s="7" t="n">
        <v>14080</v>
      </c>
      <c r="F9" s="7" t="n">
        <v>14330</v>
      </c>
      <c r="G9" s="7" t="n">
        <v>15400</v>
      </c>
      <c r="H9" s="7" t="n">
        <v>16200</v>
      </c>
      <c r="I9" s="7" t="n">
        <v>17580</v>
      </c>
      <c r="J9" s="7" t="n">
        <v>17460</v>
      </c>
      <c r="K9" s="7" t="n">
        <v>16550</v>
      </c>
      <c r="L9" s="7" t="n">
        <v>16340</v>
      </c>
      <c r="M9" s="7" t="n">
        <v>20910</v>
      </c>
    </row>
    <row r="10">
      <c r="A10" s="8" t="inlineStr">
        <is>
          <t>Gross profit</t>
        </is>
      </c>
      <c r="B10" s="9">
        <f>B8-B9</f>
        <v/>
      </c>
      <c r="C10" s="9">
        <f>C8-C9</f>
        <v/>
      </c>
      <c r="D10" s="9">
        <f>D8-D9</f>
        <v/>
      </c>
      <c r="E10" s="9">
        <f>E8-E9</f>
        <v/>
      </c>
      <c r="F10" s="9">
        <f>F8-F9</f>
        <v/>
      </c>
      <c r="G10" s="9">
        <f>G8-G9</f>
        <v/>
      </c>
      <c r="H10" s="9">
        <f>H8-H9</f>
        <v/>
      </c>
      <c r="I10" s="9">
        <f>I8-I9</f>
        <v/>
      </c>
      <c r="J10" s="9">
        <f>J8-J9</f>
        <v/>
      </c>
      <c r="K10" s="9">
        <f>K8-K9</f>
        <v/>
      </c>
      <c r="L10" s="9">
        <f>L8-L9</f>
        <v/>
      </c>
      <c r="M10" s="9">
        <f>M8-M9</f>
        <v/>
      </c>
    </row>
    <row r="11">
      <c r="A11" s="8" t="inlineStr">
        <is>
          <t>Gross margin</t>
        </is>
      </c>
      <c r="B11" s="10">
        <f>IF(B8=0,"",B10/B8)</f>
        <v/>
      </c>
      <c r="C11" s="10">
        <f>IF(C8=0,"",C10/C8)</f>
        <v/>
      </c>
      <c r="D11" s="10">
        <f>IF(D8=0,"",D10/D8)</f>
        <v/>
      </c>
      <c r="E11" s="10">
        <f>IF(E8=0,"",E10/E8)</f>
        <v/>
      </c>
      <c r="F11" s="10">
        <f>IF(F8=0,"",F10/F8)</f>
        <v/>
      </c>
      <c r="G11" s="10">
        <f>IF(G8=0,"",G10/G8)</f>
        <v/>
      </c>
      <c r="H11" s="10">
        <f>IF(H8=0,"",H10/H8)</f>
        <v/>
      </c>
      <c r="I11" s="10">
        <f>IF(I8=0,"",I10/I8)</f>
        <v/>
      </c>
      <c r="J11" s="10">
        <f>IF(J8=0,"",J10/J8)</f>
        <v/>
      </c>
      <c r="K11" s="10">
        <f>IF(K8=0,"",K10/K8)</f>
        <v/>
      </c>
      <c r="L11" s="10">
        <f>IF(L8=0,"",L10/L8)</f>
        <v/>
      </c>
      <c r="M11" s="10">
        <f>IF(M8=0,"",M10/M8)</f>
        <v/>
      </c>
    </row>
    <row r="12">
      <c r="A12" t="inlineStr">
        <is>
          <t>Wages</t>
        </is>
      </c>
      <c r="B12" s="7" t="n">
        <v>17500</v>
      </c>
      <c r="C12" s="7" t="n">
        <v>18100</v>
      </c>
      <c r="D12" s="7" t="n">
        <v>20400</v>
      </c>
      <c r="E12" s="7" t="n">
        <v>17200</v>
      </c>
      <c r="F12" s="7" t="n">
        <v>17200</v>
      </c>
      <c r="G12" s="7" t="n">
        <v>17600</v>
      </c>
      <c r="H12" s="7" t="n">
        <v>17800</v>
      </c>
      <c r="I12" s="7" t="n">
        <v>18000</v>
      </c>
      <c r="J12" s="7" t="n">
        <v>18100</v>
      </c>
      <c r="K12" s="7" t="n">
        <v>18200</v>
      </c>
      <c r="L12" s="7" t="n">
        <v>18200</v>
      </c>
      <c r="M12" s="7" t="n">
        <v>19600</v>
      </c>
    </row>
    <row r="13">
      <c r="A13" t="inlineStr">
        <is>
          <t>Rent and utilities</t>
        </is>
      </c>
      <c r="B13" s="7" t="n">
        <v>5400</v>
      </c>
      <c r="C13" s="7" t="n">
        <v>5400</v>
      </c>
      <c r="D13" s="7" t="n">
        <v>5800</v>
      </c>
      <c r="E13" s="7" t="n">
        <v>5800</v>
      </c>
      <c r="F13" s="7" t="n">
        <v>5800</v>
      </c>
      <c r="G13" s="7" t="n">
        <v>5400</v>
      </c>
      <c r="H13" s="7" t="n">
        <v>5400</v>
      </c>
      <c r="I13" s="7" t="n">
        <v>5400</v>
      </c>
      <c r="J13" s="7" t="n">
        <v>5400</v>
      </c>
      <c r="K13" s="7" t="n">
        <v>5400</v>
      </c>
      <c r="L13" s="7" t="n">
        <v>5400</v>
      </c>
      <c r="M13" s="7" t="n">
        <v>5400</v>
      </c>
    </row>
    <row r="14">
      <c r="A14" t="inlineStr">
        <is>
          <t>Other overheads</t>
        </is>
      </c>
      <c r="B14" s="7" t="n">
        <v>3050</v>
      </c>
      <c r="C14" s="7" t="n">
        <v>3150</v>
      </c>
      <c r="D14" s="7" t="n">
        <v>3400</v>
      </c>
      <c r="E14" s="7" t="n">
        <v>2950</v>
      </c>
      <c r="F14" s="7" t="n">
        <v>2900</v>
      </c>
      <c r="G14" s="7" t="n">
        <v>3000</v>
      </c>
      <c r="H14" s="7" t="n">
        <v>3100</v>
      </c>
      <c r="I14" s="7" t="n">
        <v>3150</v>
      </c>
      <c r="J14" s="7" t="n">
        <v>3100</v>
      </c>
      <c r="K14" s="7" t="n">
        <v>3050</v>
      </c>
      <c r="L14" s="7" t="n">
        <v>3100</v>
      </c>
      <c r="M14" s="7" t="n">
        <v>3350</v>
      </c>
    </row>
    <row r="15">
      <c r="A15" s="8" t="inlineStr">
        <is>
          <t>Operating profit</t>
        </is>
      </c>
      <c r="B15" s="9">
        <f>B10-B12-B13-B14</f>
        <v/>
      </c>
      <c r="C15" s="9">
        <f>C10-C12-C13-C14</f>
        <v/>
      </c>
      <c r="D15" s="9">
        <f>D10-D12-D13-D14</f>
        <v/>
      </c>
      <c r="E15" s="9">
        <f>E10-E12-E13-E14</f>
        <v/>
      </c>
      <c r="F15" s="9">
        <f>F10-F12-F13-F14</f>
        <v/>
      </c>
      <c r="G15" s="9">
        <f>G10-G12-G13-G14</f>
        <v/>
      </c>
      <c r="H15" s="9">
        <f>H10-H12-H13-H14</f>
        <v/>
      </c>
      <c r="I15" s="9">
        <f>I10-I12-I13-I14</f>
        <v/>
      </c>
      <c r="J15" s="9">
        <f>J10-J12-J13-J14</f>
        <v/>
      </c>
      <c r="K15" s="9">
        <f>K10-K12-K13-K14</f>
        <v/>
      </c>
      <c r="L15" s="9">
        <f>L10-L12-L13-L14</f>
        <v/>
      </c>
      <c r="M15" s="9">
        <f>M10-M12-M13-M14</f>
        <v/>
      </c>
    </row>
    <row r="16">
      <c r="A16" s="8" t="inlineStr">
        <is>
          <t>Operating margin</t>
        </is>
      </c>
      <c r="B16" s="10">
        <f>IF(B8=0,"",B15/B8)</f>
        <v/>
      </c>
      <c r="C16" s="10">
        <f>IF(C8=0,"",C15/C8)</f>
        <v/>
      </c>
      <c r="D16" s="10">
        <f>IF(D8=0,"",D15/D8)</f>
        <v/>
      </c>
      <c r="E16" s="10">
        <f>IF(E8=0,"",E15/E8)</f>
        <v/>
      </c>
      <c r="F16" s="10">
        <f>IF(F8=0,"",F15/F8)</f>
        <v/>
      </c>
      <c r="G16" s="10">
        <f>IF(G8=0,"",G15/G8)</f>
        <v/>
      </c>
      <c r="H16" s="10">
        <f>IF(H8=0,"",H15/H8)</f>
        <v/>
      </c>
      <c r="I16" s="10">
        <f>IF(I8=0,"",I15/I8)</f>
        <v/>
      </c>
      <c r="J16" s="10">
        <f>IF(J8=0,"",J15/J8)</f>
        <v/>
      </c>
      <c r="K16" s="10">
        <f>IF(K8=0,"",K15/K8)</f>
        <v/>
      </c>
      <c r="L16" s="10">
        <f>IF(L8=0,"",L15/L8)</f>
        <v/>
      </c>
      <c r="M16" s="10">
        <f>IF(M8=0,"",M15/M8)</f>
        <v/>
      </c>
    </row>
    <row r="17">
      <c r="A17" t="inlineStr">
        <is>
          <t>Retail transactions</t>
        </is>
      </c>
      <c r="B17" s="11" t="n">
        <v>2510</v>
      </c>
      <c r="C17" s="11" t="n">
        <v>2660</v>
      </c>
      <c r="D17" s="11" t="n">
        <v>3120</v>
      </c>
      <c r="E17" s="11" t="n">
        <v>2240</v>
      </c>
      <c r="F17" s="11" t="n">
        <v>2270</v>
      </c>
      <c r="G17" s="11" t="n">
        <v>2440</v>
      </c>
      <c r="H17" s="11" t="n">
        <v>2540</v>
      </c>
      <c r="I17" s="11" t="n">
        <v>2600</v>
      </c>
      <c r="J17" s="11" t="n">
        <v>2490</v>
      </c>
      <c r="K17" s="11" t="n">
        <v>2460</v>
      </c>
      <c r="L17" s="11" t="n">
        <v>2420</v>
      </c>
      <c r="M17" s="11" t="n">
        <v>2580</v>
      </c>
    </row>
    <row r="18">
      <c r="A18" s="8" t="inlineStr">
        <is>
          <t>Average retail sale</t>
        </is>
      </c>
      <c r="B18" s="12">
        <f>IF(B17=0,"",B5/B17)</f>
        <v/>
      </c>
      <c r="C18" s="12">
        <f>IF(C17=0,"",C5/C17)</f>
        <v/>
      </c>
      <c r="D18" s="12">
        <f>IF(D17=0,"",D5/D17)</f>
        <v/>
      </c>
      <c r="E18" s="12">
        <f>IF(E17=0,"",E5/E17)</f>
        <v/>
      </c>
      <c r="F18" s="12">
        <f>IF(F17=0,"",F5/F17)</f>
        <v/>
      </c>
      <c r="G18" s="12">
        <f>IF(G17=0,"",G5/G17)</f>
        <v/>
      </c>
      <c r="H18" s="12">
        <f>IF(H17=0,"",H5/H17)</f>
        <v/>
      </c>
      <c r="I18" s="12">
        <f>IF(I17=0,"",I5/I17)</f>
        <v/>
      </c>
      <c r="J18" s="12">
        <f>IF(J17=0,"",J5/J17)</f>
        <v/>
      </c>
      <c r="K18" s="12">
        <f>IF(K17=0,"",K5/K17)</f>
        <v/>
      </c>
      <c r="L18" s="12">
        <f>IF(L17=0,"",L5/L17)</f>
        <v/>
      </c>
      <c r="M18" s="12">
        <f>IF(M17=0,"",M5/M17)</f>
        <v/>
      </c>
    </row>
    <row r="19">
      <c r="A19" t="inlineStr">
        <is>
          <t>Cash in bank at month end</t>
        </is>
      </c>
      <c r="B19" s="7" t="n">
        <v>29800</v>
      </c>
      <c r="C19" s="7" t="n">
        <v>31900</v>
      </c>
      <c r="D19" s="7" t="n">
        <v>39400</v>
      </c>
      <c r="E19" s="7" t="n">
        <v>33100</v>
      </c>
      <c r="F19" s="7" t="n">
        <v>30400</v>
      </c>
      <c r="G19" s="7" t="n">
        <v>31000</v>
      </c>
      <c r="H19" s="7" t="n">
        <v>32600</v>
      </c>
      <c r="I19" s="7" t="n">
        <v>34100</v>
      </c>
      <c r="J19" s="7" t="n">
        <v>35800</v>
      </c>
      <c r="K19" s="7" t="n">
        <v>36900</v>
      </c>
      <c r="L19" s="7" t="n">
        <v>38200</v>
      </c>
      <c r="M19" s="7" t="n">
        <v>36900</v>
      </c>
    </row>
    <row r="20">
      <c r="A20" t="inlineStr">
        <is>
          <t>Owed by customers at month end</t>
        </is>
      </c>
      <c r="B20" s="7" t="n">
        <v>15200</v>
      </c>
      <c r="C20" s="7" t="n">
        <v>15600</v>
      </c>
      <c r="D20" s="7" t="n">
        <v>17900</v>
      </c>
      <c r="E20" s="7" t="n">
        <v>14900</v>
      </c>
      <c r="F20" s="7" t="n">
        <v>15100</v>
      </c>
      <c r="G20" s="7" t="n">
        <v>15600</v>
      </c>
      <c r="H20" s="7" t="n">
        <v>16000</v>
      </c>
      <c r="I20" s="7" t="n">
        <v>16400</v>
      </c>
      <c r="J20" s="7" t="n">
        <v>16300</v>
      </c>
      <c r="K20" s="7" t="n">
        <v>16500</v>
      </c>
      <c r="L20" s="7" t="n">
        <v>16800</v>
      </c>
      <c r="M20" s="7" t="n">
        <v>21400</v>
      </c>
    </row>
    <row r="21">
      <c r="A21" t="inlineStr">
        <is>
          <t>Owed to suppliers at month end</t>
        </is>
      </c>
      <c r="B21" s="7" t="n">
        <v>8400</v>
      </c>
      <c r="C21" s="7" t="n">
        <v>8900</v>
      </c>
      <c r="D21" s="7" t="n">
        <v>10600</v>
      </c>
      <c r="E21" s="7" t="n">
        <v>7600</v>
      </c>
      <c r="F21" s="7" t="n">
        <v>7700</v>
      </c>
      <c r="G21" s="7" t="n">
        <v>8200</v>
      </c>
      <c r="H21" s="7" t="n">
        <v>8500</v>
      </c>
      <c r="I21" s="7" t="n">
        <v>8900</v>
      </c>
      <c r="J21" s="7" t="n">
        <v>8900</v>
      </c>
      <c r="K21" s="7" t="n">
        <v>8700</v>
      </c>
      <c r="L21" s="7" t="n">
        <v>9100</v>
      </c>
      <c r="M21" s="7" t="n">
        <v>10300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14" customWidth="1" min="3" max="3"/>
    <col width="14" customWidth="1" min="4" max="4"/>
    <col width="12" customWidth="1" min="5" max="5"/>
    <col width="18" customWidth="1" min="6" max="6"/>
    <col width="16" customWidth="1" min="7" max="7"/>
  </cols>
  <sheetData>
    <row r="1">
      <c r="A1" s="1" t="inlineStr">
        <is>
          <t>EXAMPLE monthly report: Juniper Lane Bakery (fictional)</t>
        </is>
      </c>
    </row>
    <row r="2">
      <c r="A2" s="8" t="inlineStr">
        <is>
          <t>Prepared by</t>
        </is>
      </c>
      <c r="B2" s="13" t="inlineStr">
        <is>
          <t>Owner (example)</t>
        </is>
      </c>
    </row>
    <row r="3">
      <c r="A3" s="8" t="inlineStr">
        <is>
          <t>Report month (type any date in the month)</t>
        </is>
      </c>
      <c r="B3" s="14" t="n">
        <v>46266</v>
      </c>
      <c r="C3" s="15">
        <f>IF(B3="","",DATE(YEAR(B3),MONTH(B3),1))</f>
        <v/>
      </c>
      <c r="D3" s="15">
        <f>IF(C3="","",DATE(YEAR(C3),MONTH(C3)-1,1))</f>
        <v/>
      </c>
      <c r="E3" s="3" t="inlineStr">
        <is>
          <t>&lt;- report month and the month before (formulas)</t>
        </is>
      </c>
    </row>
    <row r="5">
      <c r="A5" s="16" t="inlineStr">
        <is>
          <t>1. The numbers</t>
        </is>
      </c>
    </row>
    <row r="6" ht="32" customHeight="1">
      <c r="A6" s="17" t="inlineStr"/>
      <c r="B6" s="17" t="inlineStr">
        <is>
          <t>This month</t>
        </is>
      </c>
      <c r="C6" s="17" t="inlineStr">
        <is>
          <t>Last month</t>
        </is>
      </c>
      <c r="D6" s="17" t="inlineStr">
        <is>
          <t>Change</t>
        </is>
      </c>
      <c r="E6" s="17" t="inlineStr">
        <is>
          <t>Change %</t>
        </is>
      </c>
      <c r="F6" s="17" t="inlineStr">
        <is>
          <t>3-month average</t>
        </is>
      </c>
      <c r="G6" s="17" t="inlineStr">
        <is>
          <t>Year to date</t>
        </is>
      </c>
    </row>
    <row r="7">
      <c r="A7" t="inlineStr">
        <is>
          <t>Retail sales</t>
        </is>
      </c>
      <c r="B7" s="18">
        <f>IF($C$3="","",IFERROR(INDEX('Example data'!$B$5:$M$5,MATCH($C$3,'Example data'!$B$4:$M$4,0)),""))</f>
        <v/>
      </c>
      <c r="C7" s="18">
        <f>IF($D$3="","",IFERROR(INDEX('Example data'!$B$5:$M$5,MATCH($D$3,'Example data'!$B$4:$M$4,0)),""))</f>
        <v/>
      </c>
      <c r="D7" s="18">
        <f>IF(OR(B7="",C7=""),"",B7-C7)</f>
        <v/>
      </c>
      <c r="E7" s="19">
        <f>IF(OR(D7="",C7=0),"",D7/ABS(C7))</f>
        <v/>
      </c>
      <c r="F7" s="18">
        <f>IF($C$3="","",IFERROR(AVERAGEIFS('Example data'!$B$5:$M$5,'Example data'!$B$4:$M$4,"&gt;="&amp;DATE(YEAR($C$3),MONTH($C$3)-2,1),'Example data'!$B$4:$M$4,"&lt;="&amp;$C$3),""))</f>
        <v/>
      </c>
      <c r="G7" s="18">
        <f>IF($C$3="","",SUMIFS('Example data'!$B$5:$M$5,'Example data'!$B$4:$M$4,"&gt;="&amp;DATE(YEAR($C$3),1,1),'Example data'!$B$4:$M$4,"&lt;="&amp;$C$3))</f>
        <v/>
      </c>
    </row>
    <row r="8">
      <c r="A8" t="inlineStr">
        <is>
          <t>Wholesale sales</t>
        </is>
      </c>
      <c r="B8" s="18">
        <f>IF($C$3="","",IFERROR(INDEX('Example data'!$B$6:$M$6,MATCH($C$3,'Example data'!$B$4:$M$4,0)),""))</f>
        <v/>
      </c>
      <c r="C8" s="18">
        <f>IF($D$3="","",IFERROR(INDEX('Example data'!$B$6:$M$6,MATCH($D$3,'Example data'!$B$4:$M$4,0)),""))</f>
        <v/>
      </c>
      <c r="D8" s="18">
        <f>IF(OR(B8="",C8=""),"",B8-C8)</f>
        <v/>
      </c>
      <c r="E8" s="19">
        <f>IF(OR(D8="",C8=0),"",D8/ABS(C8))</f>
        <v/>
      </c>
      <c r="F8" s="18">
        <f>IF($C$3="","",IFERROR(AVERAGEIFS('Example data'!$B$6:$M$6,'Example data'!$B$4:$M$4,"&gt;="&amp;DATE(YEAR($C$3),MONTH($C$3)-2,1),'Example data'!$B$4:$M$4,"&lt;="&amp;$C$3),""))</f>
        <v/>
      </c>
      <c r="G8" s="18">
        <f>IF($C$3="","",SUMIFS('Example data'!$B$6:$M$6,'Example data'!$B$4:$M$4,"&gt;="&amp;DATE(YEAR($C$3),1,1),'Example data'!$B$4:$M$4,"&lt;="&amp;$C$3))</f>
        <v/>
      </c>
    </row>
    <row r="9">
      <c r="A9" t="inlineStr">
        <is>
          <t>Catering sales</t>
        </is>
      </c>
      <c r="B9" s="18">
        <f>IF($C$3="","",IFERROR(INDEX('Example data'!$B$7:$M$7,MATCH($C$3,'Example data'!$B$4:$M$4,0)),""))</f>
        <v/>
      </c>
      <c r="C9" s="18">
        <f>IF($D$3="","",IFERROR(INDEX('Example data'!$B$7:$M$7,MATCH($D$3,'Example data'!$B$4:$M$4,0)),""))</f>
        <v/>
      </c>
      <c r="D9" s="18">
        <f>IF(OR(B9="",C9=""),"",B9-C9)</f>
        <v/>
      </c>
      <c r="E9" s="19">
        <f>IF(OR(D9="",C9=0),"",D9/ABS(C9))</f>
        <v/>
      </c>
      <c r="F9" s="18">
        <f>IF($C$3="","",IFERROR(AVERAGEIFS('Example data'!$B$7:$M$7,'Example data'!$B$4:$M$4,"&gt;="&amp;DATE(YEAR($C$3),MONTH($C$3)-2,1),'Example data'!$B$4:$M$4,"&lt;="&amp;$C$3),""))</f>
        <v/>
      </c>
      <c r="G9" s="18">
        <f>IF($C$3="","",SUMIFS('Example data'!$B$7:$M$7,'Example data'!$B$4:$M$4,"&gt;="&amp;DATE(YEAR($C$3),1,1),'Example data'!$B$4:$M$4,"&lt;="&amp;$C$3))</f>
        <v/>
      </c>
    </row>
    <row r="10">
      <c r="A10" s="8" t="inlineStr">
        <is>
          <t>Total revenue</t>
        </is>
      </c>
      <c r="B10" s="9">
        <f>IF($C$3="","",IFERROR(INDEX('Example data'!$B$8:$M$8,MATCH($C$3,'Example data'!$B$4:$M$4,0)),""))</f>
        <v/>
      </c>
      <c r="C10" s="9">
        <f>IF($D$3="","",IFERROR(INDEX('Example data'!$B$8:$M$8,MATCH($D$3,'Example data'!$B$4:$M$4,0)),""))</f>
        <v/>
      </c>
      <c r="D10" s="9">
        <f>IF(OR(B10="",C10=""),"",B10-C10)</f>
        <v/>
      </c>
      <c r="E10" s="20">
        <f>IF(OR(D10="",C10=0),"",D10/ABS(C10))</f>
        <v/>
      </c>
      <c r="F10" s="9">
        <f>IF($C$3="","",IFERROR(AVERAGEIFS('Example data'!$B$8:$M$8,'Example data'!$B$4:$M$4,"&gt;="&amp;DATE(YEAR($C$3),MONTH($C$3)-2,1),'Example data'!$B$4:$M$4,"&lt;="&amp;$C$3),""))</f>
        <v/>
      </c>
      <c r="G10" s="9">
        <f>IF($C$3="","",SUMIFS('Example data'!$B$8:$M$8,'Example data'!$B$4:$M$4,"&gt;="&amp;DATE(YEAR($C$3),1,1),'Example data'!$B$4:$M$4,"&lt;="&amp;$C$3))</f>
        <v/>
      </c>
    </row>
    <row r="11">
      <c r="A11" t="inlineStr">
        <is>
          <t>Cost of ingredients and packaging</t>
        </is>
      </c>
      <c r="B11" s="18">
        <f>IF($C$3="","",IFERROR(INDEX('Example data'!$B$9:$M$9,MATCH($C$3,'Example data'!$B$4:$M$4,0)),""))</f>
        <v/>
      </c>
      <c r="C11" s="18">
        <f>IF($D$3="","",IFERROR(INDEX('Example data'!$B$9:$M$9,MATCH($D$3,'Example data'!$B$4:$M$4,0)),""))</f>
        <v/>
      </c>
      <c r="D11" s="18">
        <f>IF(OR(B11="",C11=""),"",B11-C11)</f>
        <v/>
      </c>
      <c r="E11" s="19">
        <f>IF(OR(D11="",C11=0),"",D11/ABS(C11))</f>
        <v/>
      </c>
      <c r="F11" s="18">
        <f>IF($C$3="","",IFERROR(AVERAGEIFS('Example data'!$B$9:$M$9,'Example data'!$B$4:$M$4,"&gt;="&amp;DATE(YEAR($C$3),MONTH($C$3)-2,1),'Example data'!$B$4:$M$4,"&lt;="&amp;$C$3),""))</f>
        <v/>
      </c>
      <c r="G11" s="18">
        <f>IF($C$3="","",SUMIFS('Example data'!$B$9:$M$9,'Example data'!$B$4:$M$4,"&gt;="&amp;DATE(YEAR($C$3),1,1),'Example data'!$B$4:$M$4,"&lt;="&amp;$C$3))</f>
        <v/>
      </c>
    </row>
    <row r="12">
      <c r="A12" s="8" t="inlineStr">
        <is>
          <t>Gross profit</t>
        </is>
      </c>
      <c r="B12" s="9">
        <f>IF($C$3="","",IFERROR(INDEX('Example data'!$B$10:$M$10,MATCH($C$3,'Example data'!$B$4:$M$4,0)),""))</f>
        <v/>
      </c>
      <c r="C12" s="9">
        <f>IF($D$3="","",IFERROR(INDEX('Example data'!$B$10:$M$10,MATCH($D$3,'Example data'!$B$4:$M$4,0)),""))</f>
        <v/>
      </c>
      <c r="D12" s="9">
        <f>IF(OR(B12="",C12=""),"",B12-C12)</f>
        <v/>
      </c>
      <c r="E12" s="20">
        <f>IF(OR(D12="",C12=0),"",D12/ABS(C12))</f>
        <v/>
      </c>
      <c r="F12" s="9">
        <f>IF($C$3="","",IFERROR(AVERAGEIFS('Example data'!$B$10:$M$10,'Example data'!$B$4:$M$4,"&gt;="&amp;DATE(YEAR($C$3),MONTH($C$3)-2,1),'Example data'!$B$4:$M$4,"&lt;="&amp;$C$3),""))</f>
        <v/>
      </c>
      <c r="G12" s="9">
        <f>IF($C$3="","",SUMIFS('Example data'!$B$10:$M$10,'Example data'!$B$4:$M$4,"&gt;="&amp;DATE(YEAR($C$3),1,1),'Example data'!$B$4:$M$4,"&lt;="&amp;$C$3))</f>
        <v/>
      </c>
    </row>
    <row r="13">
      <c r="A13" t="inlineStr">
        <is>
          <t>Gross margin</t>
        </is>
      </c>
      <c r="B13" s="21">
        <f>IF($C$3="","",IFERROR(INDEX('Example data'!$B$11:$M$11,MATCH($C$3,'Example data'!$B$4:$M$4,0)),""))</f>
        <v/>
      </c>
      <c r="C13" s="21">
        <f>IF($D$3="","",IFERROR(INDEX('Example data'!$B$11:$M$11,MATCH($D$3,'Example data'!$B$4:$M$4,0)),""))</f>
        <v/>
      </c>
      <c r="D13" s="19">
        <f>IF(OR(B13="",C13=""),"",B13-C13)</f>
        <v/>
      </c>
      <c r="E13" s="19" t="n"/>
      <c r="F13" s="21">
        <f>IF(OR(F10="",F10=0),"",F12/F10)</f>
        <v/>
      </c>
      <c r="G13" s="21">
        <f>IF(OR(G10="",G10=0),"",G12/G10)</f>
        <v/>
      </c>
    </row>
    <row r="14">
      <c r="A14" t="inlineStr">
        <is>
          <t>Wages</t>
        </is>
      </c>
      <c r="B14" s="18">
        <f>IF($C$3="","",IFERROR(INDEX('Example data'!$B$12:$M$12,MATCH($C$3,'Example data'!$B$4:$M$4,0)),""))</f>
        <v/>
      </c>
      <c r="C14" s="18">
        <f>IF($D$3="","",IFERROR(INDEX('Example data'!$B$12:$M$12,MATCH($D$3,'Example data'!$B$4:$M$4,0)),""))</f>
        <v/>
      </c>
      <c r="D14" s="18">
        <f>IF(OR(B14="",C14=""),"",B14-C14)</f>
        <v/>
      </c>
      <c r="E14" s="19">
        <f>IF(OR(D14="",C14=0),"",D14/ABS(C14))</f>
        <v/>
      </c>
      <c r="F14" s="18">
        <f>IF($C$3="","",IFERROR(AVERAGEIFS('Example data'!$B$12:$M$12,'Example data'!$B$4:$M$4,"&gt;="&amp;DATE(YEAR($C$3),MONTH($C$3)-2,1),'Example data'!$B$4:$M$4,"&lt;="&amp;$C$3),""))</f>
        <v/>
      </c>
      <c r="G14" s="18">
        <f>IF($C$3="","",SUMIFS('Example data'!$B$12:$M$12,'Example data'!$B$4:$M$4,"&gt;="&amp;DATE(YEAR($C$3),1,1),'Example data'!$B$4:$M$4,"&lt;="&amp;$C$3))</f>
        <v/>
      </c>
    </row>
    <row r="15">
      <c r="A15" t="inlineStr">
        <is>
          <t>Rent and utilities</t>
        </is>
      </c>
      <c r="B15" s="18">
        <f>IF($C$3="","",IFERROR(INDEX('Example data'!$B$13:$M$13,MATCH($C$3,'Example data'!$B$4:$M$4,0)),""))</f>
        <v/>
      </c>
      <c r="C15" s="18">
        <f>IF($D$3="","",IFERROR(INDEX('Example data'!$B$13:$M$13,MATCH($D$3,'Example data'!$B$4:$M$4,0)),""))</f>
        <v/>
      </c>
      <c r="D15" s="18">
        <f>IF(OR(B15="",C15=""),"",B15-C15)</f>
        <v/>
      </c>
      <c r="E15" s="19">
        <f>IF(OR(D15="",C15=0),"",D15/ABS(C15))</f>
        <v/>
      </c>
      <c r="F15" s="18">
        <f>IF($C$3="","",IFERROR(AVERAGEIFS('Example data'!$B$13:$M$13,'Example data'!$B$4:$M$4,"&gt;="&amp;DATE(YEAR($C$3),MONTH($C$3)-2,1),'Example data'!$B$4:$M$4,"&lt;="&amp;$C$3),""))</f>
        <v/>
      </c>
      <c r="G15" s="18">
        <f>IF($C$3="","",SUMIFS('Example data'!$B$13:$M$13,'Example data'!$B$4:$M$4,"&gt;="&amp;DATE(YEAR($C$3),1,1),'Example data'!$B$4:$M$4,"&lt;="&amp;$C$3))</f>
        <v/>
      </c>
    </row>
    <row r="16">
      <c r="A16" t="inlineStr">
        <is>
          <t>Other overheads</t>
        </is>
      </c>
      <c r="B16" s="18">
        <f>IF($C$3="","",IFERROR(INDEX('Example data'!$B$14:$M$14,MATCH($C$3,'Example data'!$B$4:$M$4,0)),""))</f>
        <v/>
      </c>
      <c r="C16" s="18">
        <f>IF($D$3="","",IFERROR(INDEX('Example data'!$B$14:$M$14,MATCH($D$3,'Example data'!$B$4:$M$4,0)),""))</f>
        <v/>
      </c>
      <c r="D16" s="18">
        <f>IF(OR(B16="",C16=""),"",B16-C16)</f>
        <v/>
      </c>
      <c r="E16" s="19">
        <f>IF(OR(D16="",C16=0),"",D16/ABS(C16))</f>
        <v/>
      </c>
      <c r="F16" s="18">
        <f>IF($C$3="","",IFERROR(AVERAGEIFS('Example data'!$B$14:$M$14,'Example data'!$B$4:$M$4,"&gt;="&amp;DATE(YEAR($C$3),MONTH($C$3)-2,1),'Example data'!$B$4:$M$4,"&lt;="&amp;$C$3),""))</f>
        <v/>
      </c>
      <c r="G16" s="18">
        <f>IF($C$3="","",SUMIFS('Example data'!$B$14:$M$14,'Example data'!$B$4:$M$4,"&gt;="&amp;DATE(YEAR($C$3),1,1),'Example data'!$B$4:$M$4,"&lt;="&amp;$C$3))</f>
        <v/>
      </c>
    </row>
    <row r="17">
      <c r="A17" s="8" t="inlineStr">
        <is>
          <t>Operating profit</t>
        </is>
      </c>
      <c r="B17" s="9">
        <f>IF($C$3="","",IFERROR(INDEX('Example data'!$B$15:$M$15,MATCH($C$3,'Example data'!$B$4:$M$4,0)),""))</f>
        <v/>
      </c>
      <c r="C17" s="9">
        <f>IF($D$3="","",IFERROR(INDEX('Example data'!$B$15:$M$15,MATCH($D$3,'Example data'!$B$4:$M$4,0)),""))</f>
        <v/>
      </c>
      <c r="D17" s="9">
        <f>IF(OR(B17="",C17=""),"",B17-C17)</f>
        <v/>
      </c>
      <c r="E17" s="20">
        <f>IF(OR(D17="",C17=0),"",D17/ABS(C17))</f>
        <v/>
      </c>
      <c r="F17" s="9">
        <f>IF($C$3="","",IFERROR(AVERAGEIFS('Example data'!$B$15:$M$15,'Example data'!$B$4:$M$4,"&gt;="&amp;DATE(YEAR($C$3),MONTH($C$3)-2,1),'Example data'!$B$4:$M$4,"&lt;="&amp;$C$3),""))</f>
        <v/>
      </c>
      <c r="G17" s="9">
        <f>IF($C$3="","",SUMIFS('Example data'!$B$15:$M$15,'Example data'!$B$4:$M$4,"&gt;="&amp;DATE(YEAR($C$3),1,1),'Example data'!$B$4:$M$4,"&lt;="&amp;$C$3))</f>
        <v/>
      </c>
    </row>
    <row r="18">
      <c r="A18" t="inlineStr">
        <is>
          <t>Operating margin</t>
        </is>
      </c>
      <c r="B18" s="21">
        <f>IF($C$3="","",IFERROR(INDEX('Example data'!$B$16:$M$16,MATCH($C$3,'Example data'!$B$4:$M$4,0)),""))</f>
        <v/>
      </c>
      <c r="C18" s="21">
        <f>IF($D$3="","",IFERROR(INDEX('Example data'!$B$16:$M$16,MATCH($D$3,'Example data'!$B$4:$M$4,0)),""))</f>
        <v/>
      </c>
      <c r="D18" s="19">
        <f>IF(OR(B18="",C18=""),"",B18-C18)</f>
        <v/>
      </c>
      <c r="E18" s="19" t="n"/>
      <c r="F18" s="21">
        <f>IF(OR(F10="",F10=0),"",F17/F10)</f>
        <v/>
      </c>
      <c r="G18" s="21">
        <f>IF(OR(G10="",G10=0),"",G17/G10)</f>
        <v/>
      </c>
    </row>
    <row r="19">
      <c r="A19" t="inlineStr">
        <is>
          <t>Retail transactions</t>
        </is>
      </c>
      <c r="B19" s="22">
        <f>IF($C$3="","",IFERROR(INDEX('Example data'!$B$17:$M$17,MATCH($C$3,'Example data'!$B$4:$M$4,0)),""))</f>
        <v/>
      </c>
      <c r="C19" s="22">
        <f>IF($D$3="","",IFERROR(INDEX('Example data'!$B$17:$M$17,MATCH($D$3,'Example data'!$B$4:$M$4,0)),""))</f>
        <v/>
      </c>
      <c r="D19" s="22">
        <f>IF(OR(B19="",C19=""),"",B19-C19)</f>
        <v/>
      </c>
      <c r="E19" s="19">
        <f>IF(OR(D19="",C19=0),"",D19/ABS(C19))</f>
        <v/>
      </c>
      <c r="F19" s="22">
        <f>IF($C$3="","",IFERROR(AVERAGEIFS('Example data'!$B$17:$M$17,'Example data'!$B$4:$M$4,"&gt;="&amp;DATE(YEAR($C$3),MONTH($C$3)-2,1),'Example data'!$B$4:$M$4,"&lt;="&amp;$C$3),""))</f>
        <v/>
      </c>
      <c r="G19" s="22">
        <f>IF($C$3="","",SUMIFS('Example data'!$B$17:$M$17,'Example data'!$B$4:$M$4,"&gt;="&amp;DATE(YEAR($C$3),1,1),'Example data'!$B$4:$M$4,"&lt;="&amp;$C$3))</f>
        <v/>
      </c>
    </row>
    <row r="20">
      <c r="A20" t="inlineStr">
        <is>
          <t>Average retail sale</t>
        </is>
      </c>
      <c r="B20" s="23">
        <f>IF($C$3="","",IFERROR(INDEX('Example data'!$B$18:$M$18,MATCH($C$3,'Example data'!$B$4:$M$4,0)),""))</f>
        <v/>
      </c>
      <c r="C20" s="23">
        <f>IF($D$3="","",IFERROR(INDEX('Example data'!$B$18:$M$18,MATCH($D$3,'Example data'!$B$4:$M$4,0)),""))</f>
        <v/>
      </c>
      <c r="D20" s="23">
        <f>IF(OR(B20="",C20=""),"",B20-C20)</f>
        <v/>
      </c>
      <c r="E20" s="19" t="n"/>
      <c r="F20" s="23">
        <f>IF(OR(F19="",F19=0),"",F7/F19)</f>
        <v/>
      </c>
      <c r="G20" s="23">
        <f>IF(OR(G19="",G19=0),"",G7/G19)</f>
        <v/>
      </c>
    </row>
    <row r="21">
      <c r="A21" t="inlineStr">
        <is>
          <t>Cash in bank at month end</t>
        </is>
      </c>
      <c r="B21" s="18">
        <f>IF($C$3="","",IFERROR(INDEX('Example data'!$B$19:$M$19,MATCH($C$3,'Example data'!$B$4:$M$4,0)),""))</f>
        <v/>
      </c>
      <c r="C21" s="18">
        <f>IF($D$3="","",IFERROR(INDEX('Example data'!$B$19:$M$19,MATCH($D$3,'Example data'!$B$4:$M$4,0)),""))</f>
        <v/>
      </c>
      <c r="D21" s="18">
        <f>IF(OR(B21="",C21=""),"",B21-C21)</f>
        <v/>
      </c>
      <c r="E21" s="19">
        <f>IF(OR(D21="",C21=0),"",D21/ABS(C21))</f>
        <v/>
      </c>
      <c r="F21" s="18">
        <f>IF($C$3="","",IFERROR(AVERAGEIFS('Example data'!$B$19:$M$19,'Example data'!$B$4:$M$4,"&gt;="&amp;DATE(YEAR($C$3),MONTH($C$3)-2,1),'Example data'!$B$4:$M$4,"&lt;="&amp;$C$3),""))</f>
        <v/>
      </c>
      <c r="G21" s="18" t="n"/>
    </row>
    <row r="22">
      <c r="A22" t="inlineStr">
        <is>
          <t>Owed by customers at month end</t>
        </is>
      </c>
      <c r="B22" s="18">
        <f>IF($C$3="","",IFERROR(INDEX('Example data'!$B$20:$M$20,MATCH($C$3,'Example data'!$B$4:$M$4,0)),""))</f>
        <v/>
      </c>
      <c r="C22" s="18">
        <f>IF($D$3="","",IFERROR(INDEX('Example data'!$B$20:$M$20,MATCH($D$3,'Example data'!$B$4:$M$4,0)),""))</f>
        <v/>
      </c>
      <c r="D22" s="18">
        <f>IF(OR(B22="",C22=""),"",B22-C22)</f>
        <v/>
      </c>
      <c r="E22" s="19">
        <f>IF(OR(D22="",C22=0),"",D22/ABS(C22))</f>
        <v/>
      </c>
      <c r="F22" s="18">
        <f>IF($C$3="","",IFERROR(AVERAGEIFS('Example data'!$B$20:$M$20,'Example data'!$B$4:$M$4,"&gt;="&amp;DATE(YEAR($C$3),MONTH($C$3)-2,1),'Example data'!$B$4:$M$4,"&lt;="&amp;$C$3),""))</f>
        <v/>
      </c>
      <c r="G22" s="18" t="n"/>
    </row>
    <row r="23">
      <c r="A23" t="inlineStr">
        <is>
          <t>Owed to suppliers at month end</t>
        </is>
      </c>
      <c r="B23" s="18">
        <f>IF($C$3="","",IFERROR(INDEX('Example data'!$B$21:$M$21,MATCH($C$3,'Example data'!$B$4:$M$4,0)),""))</f>
        <v/>
      </c>
      <c r="C23" s="18">
        <f>IF($D$3="","",IFERROR(INDEX('Example data'!$B$21:$M$21,MATCH($D$3,'Example data'!$B$4:$M$4,0)),""))</f>
        <v/>
      </c>
      <c r="D23" s="18">
        <f>IF(OR(B23="",C23=""),"",B23-C23)</f>
        <v/>
      </c>
      <c r="E23" s="19">
        <f>IF(OR(D23="",C23=0),"",D23/ABS(C23))</f>
        <v/>
      </c>
      <c r="F23" s="18">
        <f>IF($C$3="","",IFERROR(AVERAGEIFS('Example data'!$B$21:$M$21,'Example data'!$B$4:$M$4,"&gt;="&amp;DATE(YEAR($C$3),MONTH($C$3)-2,1),'Example data'!$B$4:$M$4,"&lt;="&amp;$C$3),""))</f>
        <v/>
      </c>
      <c r="G23" s="18" t="n"/>
    </row>
    <row r="24">
      <c r="A24" s="3" t="inlineStr">
        <is>
          <t>Margin rows: Change is in percentage points. Balance rows (cash, owed) have no year-to-date total. Everything in this block is a formula from the data sheet.</t>
        </is>
      </c>
    </row>
    <row r="26">
      <c r="A26" s="16" t="inlineStr">
        <is>
          <t>2. What happened and why</t>
        </is>
      </c>
    </row>
    <row r="27" ht="64" customHeight="1">
      <c r="A27" s="24" t="inlineStr">
        <is>
          <t>Headline (one sentence, with the numbers)</t>
        </is>
      </c>
      <c r="B27" s="25" t="inlineStr">
        <is>
          <t>September revenue was $57,300, up 16% on August, but operating profit rose only $1,580 to $8,040 and cash fell $1,300, because ingredient costs jumped and our new café customer pays on 30-day terms.</t>
        </is>
      </c>
    </row>
    <row r="28" ht="64" customHeight="1">
      <c r="A28" s="24" t="inlineStr">
        <is>
          <t>What moved, and why (up to three points)</t>
        </is>
      </c>
      <c r="B28" s="25" t="inlineStr">
        <is>
          <t>1) Wholesale +$3,300: Harbour Café started 1 Sep (about $3,000 a month). 2) Gross margin 63.5% vs 67.0%: butter and cream prices rose; costs went up about $2,000 at September sales. 3) Wages +$1,400: second early-shift baker from 1 Sep, needed for the new wholesale volume.</t>
        </is>
      </c>
    </row>
    <row r="29" ht="64" customHeight="1">
      <c r="A29" s="24" t="inlineStr">
        <is>
          <t>Cash</t>
        </is>
      </c>
      <c r="B29" s="25" t="inlineStr">
        <is>
          <t>Cash $36,900, down $1,300. Customers owe $21,400 (+$4,600), mostly Harbour Café's first invoice, due 30 Oct.</t>
        </is>
      </c>
    </row>
    <row r="30" ht="64" customHeight="1">
      <c r="A30" s="24" t="inlineStr">
        <is>
          <t>What we're doing about it</t>
        </is>
      </c>
      <c r="B30" s="25" t="inlineStr">
        <is>
          <t>Raise wholesale croissant and brioche prices 6% from 1 Nov (letters out 6 Oct). Get two butter quotes. Keep the new baker; review hours in December.</t>
        </is>
      </c>
    </row>
    <row r="32">
      <c r="A32" s="16" t="inlineStr">
        <is>
          <t>3. Actions</t>
        </is>
      </c>
    </row>
    <row r="33" ht="32" customHeight="1">
      <c r="A33" s="17" t="inlineStr">
        <is>
          <t>Action</t>
        </is>
      </c>
      <c r="B33" s="17" t="inlineStr">
        <is>
          <t>Owner</t>
        </is>
      </c>
      <c r="C33" s="17" t="inlineStr">
        <is>
          <t>Due</t>
        </is>
      </c>
      <c r="D33" s="17" t="inlineStr">
        <is>
          <t>Status</t>
        </is>
      </c>
      <c r="E33" s="17" t="inlineStr">
        <is>
          <t>From</t>
        </is>
      </c>
      <c r="F33" s="17" t="inlineStr">
        <is>
          <t>Note</t>
        </is>
      </c>
    </row>
    <row r="34">
      <c r="A34" s="13" t="inlineStr">
        <is>
          <t>Chase three overdue wholesale invoices</t>
        </is>
      </c>
      <c r="B34" s="13" t="inlineStr">
        <is>
          <t>Sam</t>
        </is>
      </c>
      <c r="C34" s="26" t="n">
        <v>46277</v>
      </c>
      <c r="D34" s="13" t="inlineStr">
        <is>
          <t>Done</t>
        </is>
      </c>
      <c r="E34" s="13" t="inlineStr">
        <is>
          <t>Aug report</t>
        </is>
      </c>
      <c r="F34" s="13" t="inlineStr">
        <is>
          <t>All paid by 19 Sep</t>
        </is>
      </c>
    </row>
    <row r="35">
      <c r="A35" s="13" t="inlineStr">
        <is>
          <t>Test a Saturday sourdough pre-order list</t>
        </is>
      </c>
      <c r="B35" s="13" t="inlineStr">
        <is>
          <t>Priya</t>
        </is>
      </c>
      <c r="C35" s="26" t="n">
        <v>46295</v>
      </c>
      <c r="D35" s="13" t="inlineStr">
        <is>
          <t>Done</t>
        </is>
      </c>
      <c r="E35" s="13" t="inlineStr">
        <is>
          <t>Aug report</t>
        </is>
      </c>
      <c r="F35" s="13" t="inlineStr">
        <is>
          <t>41 orders over 4 weeks; keep it</t>
        </is>
      </c>
    </row>
    <row r="36">
      <c r="A36" s="13" t="inlineStr">
        <is>
          <t>Get a quote for a second deck oven</t>
        </is>
      </c>
      <c r="B36" s="13" t="inlineStr">
        <is>
          <t>Owner</t>
        </is>
      </c>
      <c r="C36" s="26" t="n">
        <v>46295</v>
      </c>
      <c r="D36" s="13" t="inlineStr">
        <is>
          <t>Open</t>
        </is>
      </c>
      <c r="E36" s="13" t="inlineStr">
        <is>
          <t>Aug report</t>
        </is>
      </c>
      <c r="F36" s="13" t="inlineStr">
        <is>
          <t>Moved to 31 Oct: supplier visit 14 Oct</t>
        </is>
      </c>
    </row>
    <row r="37">
      <c r="A37" s="13" t="inlineStr">
        <is>
          <t>Send 6% wholesale price letters (from 1 Nov)</t>
        </is>
      </c>
      <c r="B37" s="13" t="inlineStr">
        <is>
          <t>Owner</t>
        </is>
      </c>
      <c r="C37" s="26" t="n">
        <v>46301</v>
      </c>
      <c r="D37" s="13" t="inlineStr">
        <is>
          <t>Open</t>
        </is>
      </c>
      <c r="E37" s="13" t="inlineStr">
        <is>
          <t>Sep report</t>
        </is>
      </c>
      <c r="F37" s="13" t="inlineStr"/>
    </row>
    <row r="38">
      <c r="A38" s="13" t="inlineStr">
        <is>
          <t>Get two butter and cream quotes</t>
        </is>
      </c>
      <c r="B38" s="13" t="inlineStr">
        <is>
          <t>Priya</t>
        </is>
      </c>
      <c r="C38" s="26" t="n">
        <v>46312</v>
      </c>
      <c r="D38" s="13" t="inlineStr">
        <is>
          <t>Open</t>
        </is>
      </c>
      <c r="E38" s="13" t="inlineStr">
        <is>
          <t>Sep report</t>
        </is>
      </c>
      <c r="F38" s="13" t="inlineStr"/>
    </row>
    <row r="39">
      <c r="A39" s="13" t="inlineStr">
        <is>
          <t>Confirm Harbour Café pays invoice 1 on time</t>
        </is>
      </c>
      <c r="B39" s="13" t="inlineStr">
        <is>
          <t>Sam</t>
        </is>
      </c>
      <c r="C39" s="26" t="n">
        <v>46326</v>
      </c>
      <c r="D39" s="13" t="inlineStr">
        <is>
          <t>Open</t>
        </is>
      </c>
      <c r="E39" s="13" t="inlineStr">
        <is>
          <t>Sep report</t>
        </is>
      </c>
      <c r="F39" s="13" t="inlineStr"/>
    </row>
    <row r="40">
      <c r="A40" s="13" t="n"/>
      <c r="B40" s="13" t="n"/>
      <c r="C40" s="26" t="n"/>
      <c r="D40" s="13" t="n"/>
      <c r="E40" s="13" t="n"/>
      <c r="F40" s="13" t="n"/>
    </row>
    <row r="41">
      <c r="A41" s="13" t="n"/>
      <c r="B41" s="13" t="n"/>
      <c r="C41" s="26" t="n"/>
      <c r="D41" s="13" t="n"/>
      <c r="E41" s="13" t="n"/>
      <c r="F41" s="13" t="n"/>
    </row>
    <row r="42">
      <c r="A42" s="13" t="n"/>
      <c r="B42" s="13" t="n"/>
      <c r="C42" s="26" t="n"/>
      <c r="D42" s="13" t="n"/>
      <c r="E42" s="13" t="n"/>
      <c r="F42" s="13" t="n"/>
    </row>
    <row r="43">
      <c r="A43" s="13" t="n"/>
      <c r="B43" s="13" t="n"/>
      <c r="C43" s="26" t="n"/>
      <c r="D43" s="13" t="n"/>
      <c r="E43" s="13" t="n"/>
      <c r="F43" s="13" t="n"/>
    </row>
    <row r="44">
      <c r="A44" s="13" t="n"/>
      <c r="B44" s="13" t="n"/>
      <c r="C44" s="26" t="n"/>
      <c r="D44" s="13" t="n"/>
      <c r="E44" s="13" t="n"/>
      <c r="F44" s="13" t="n"/>
    </row>
    <row r="45">
      <c r="A45" s="13" t="n"/>
      <c r="B45" s="13" t="n"/>
      <c r="C45" s="26" t="n"/>
      <c r="D45" s="13" t="n"/>
      <c r="E45" s="13" t="n"/>
      <c r="F45" s="13" t="n"/>
    </row>
    <row r="47">
      <c r="A47" s="8" t="inlineStr">
        <is>
          <t>Open actions</t>
        </is>
      </c>
      <c r="B47">
        <f>COUNTIF(D34:D45,"Open")</f>
        <v/>
      </c>
    </row>
    <row r="48">
      <c r="A48" s="8" t="inlineStr">
        <is>
          <t>Open and past due at report date</t>
        </is>
      </c>
      <c r="B48">
        <f>IF($C$3="","",COUNTIFS(D34:D45,"Open",C34:C45,"&lt;"&amp;DATE(YEAR($C$3),MONTH($C$3)+1,1)))</f>
        <v/>
      </c>
    </row>
    <row r="49">
      <c r="A49" s="8" t="inlineStr">
        <is>
          <t>Done since last report</t>
        </is>
      </c>
      <c r="B49">
        <f>COUNTIF(D34:D45,"Done")</f>
        <v/>
      </c>
    </row>
  </sheetData>
  <mergeCells count="4">
    <mergeCell ref="B30:G30"/>
    <mergeCell ref="B29:G29"/>
    <mergeCell ref="B28:G28"/>
    <mergeCell ref="B27:G27"/>
  </mergeCells>
  <dataValidations count="1">
    <dataValidation sqref="D34 D35 D36 D37 D38 D39 D40 D41 D42 D43 D44 D45" showDropDown="0" showInputMessage="0" showErrorMessage="0" allowBlank="1" type="list">
      <formula1>"Open,Done,Dropped"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Monthly data: [business name]</t>
        </is>
      </c>
    </row>
    <row r="2">
      <c r="A2" s="3" t="inlineStr">
        <is>
          <t>One column per month. Type the first month in B4; the other months fill in. Shaded rows are typed; white rows (totals, profit, margins) are formulas.</t>
        </is>
      </c>
    </row>
    <row r="4">
      <c r="A4" s="4" t="inlineStr">
        <is>
          <t>Month</t>
        </is>
      </c>
      <c r="B4" s="5" t="n"/>
      <c r="C4" s="6">
        <f>IF(B4="","",DATE(YEAR(B4),MONTH(B4)+1,1))</f>
        <v/>
      </c>
      <c r="D4" s="6">
        <f>IF(C4="","",DATE(YEAR(C4),MONTH(C4)+1,1))</f>
        <v/>
      </c>
      <c r="E4" s="6">
        <f>IF(D4="","",DATE(YEAR(D4),MONTH(D4)+1,1))</f>
        <v/>
      </c>
      <c r="F4" s="6">
        <f>IF(E4="","",DATE(YEAR(E4),MONTH(E4)+1,1))</f>
        <v/>
      </c>
      <c r="G4" s="6">
        <f>IF(F4="","",DATE(YEAR(F4),MONTH(F4)+1,1))</f>
        <v/>
      </c>
      <c r="H4" s="6">
        <f>IF(G4="","",DATE(YEAR(G4),MONTH(G4)+1,1))</f>
        <v/>
      </c>
      <c r="I4" s="6">
        <f>IF(H4="","",DATE(YEAR(H4),MONTH(H4)+1,1))</f>
        <v/>
      </c>
      <c r="J4" s="6">
        <f>IF(I4="","",DATE(YEAR(I4),MONTH(I4)+1,1))</f>
        <v/>
      </c>
      <c r="K4" s="6">
        <f>IF(J4="","",DATE(YEAR(J4),MONTH(J4)+1,1))</f>
        <v/>
      </c>
      <c r="L4" s="6">
        <f>IF(K4="","",DATE(YEAR(K4),MONTH(K4)+1,1))</f>
        <v/>
      </c>
      <c r="M4" s="6">
        <f>IF(L4="","",DATE(YEAR(L4),MONTH(L4)+1,1))</f>
        <v/>
      </c>
    </row>
    <row r="5">
      <c r="A5" t="inlineStr">
        <is>
          <t>Retail sales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</row>
    <row r="6">
      <c r="A6" t="inlineStr">
        <is>
          <t>Wholesale sales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</row>
    <row r="7">
      <c r="A7" t="inlineStr">
        <is>
          <t>Catering sales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</row>
    <row r="8">
      <c r="A8" s="8" t="inlineStr">
        <is>
          <t>Total revenue</t>
        </is>
      </c>
      <c r="B8" s="9">
        <f>SUM(B5:B7)</f>
        <v/>
      </c>
      <c r="C8" s="9">
        <f>SUM(C5:C7)</f>
        <v/>
      </c>
      <c r="D8" s="9">
        <f>SUM(D5:D7)</f>
        <v/>
      </c>
      <c r="E8" s="9">
        <f>SUM(E5:E7)</f>
        <v/>
      </c>
      <c r="F8" s="9">
        <f>SUM(F5:F7)</f>
        <v/>
      </c>
      <c r="G8" s="9">
        <f>SUM(G5:G7)</f>
        <v/>
      </c>
      <c r="H8" s="9">
        <f>SUM(H5:H7)</f>
        <v/>
      </c>
      <c r="I8" s="9">
        <f>SUM(I5:I7)</f>
        <v/>
      </c>
      <c r="J8" s="9">
        <f>SUM(J5:J7)</f>
        <v/>
      </c>
      <c r="K8" s="9">
        <f>SUM(K5:K7)</f>
        <v/>
      </c>
      <c r="L8" s="9">
        <f>SUM(L5:L7)</f>
        <v/>
      </c>
      <c r="M8" s="9">
        <f>SUM(M5:M7)</f>
        <v/>
      </c>
    </row>
    <row r="9">
      <c r="A9" t="inlineStr">
        <is>
          <t>Cost of ingredients and packaging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>
      <c r="A10" s="8" t="inlineStr">
        <is>
          <t>Gross profit</t>
        </is>
      </c>
      <c r="B10" s="9">
        <f>B8-B9</f>
        <v/>
      </c>
      <c r="C10" s="9">
        <f>C8-C9</f>
        <v/>
      </c>
      <c r="D10" s="9">
        <f>D8-D9</f>
        <v/>
      </c>
      <c r="E10" s="9">
        <f>E8-E9</f>
        <v/>
      </c>
      <c r="F10" s="9">
        <f>F8-F9</f>
        <v/>
      </c>
      <c r="G10" s="9">
        <f>G8-G9</f>
        <v/>
      </c>
      <c r="H10" s="9">
        <f>H8-H9</f>
        <v/>
      </c>
      <c r="I10" s="9">
        <f>I8-I9</f>
        <v/>
      </c>
      <c r="J10" s="9">
        <f>J8-J9</f>
        <v/>
      </c>
      <c r="K10" s="9">
        <f>K8-K9</f>
        <v/>
      </c>
      <c r="L10" s="9">
        <f>L8-L9</f>
        <v/>
      </c>
      <c r="M10" s="9">
        <f>M8-M9</f>
        <v/>
      </c>
    </row>
    <row r="11">
      <c r="A11" s="8" t="inlineStr">
        <is>
          <t>Gross margin</t>
        </is>
      </c>
      <c r="B11" s="10">
        <f>IF(B8=0,"",B10/B8)</f>
        <v/>
      </c>
      <c r="C11" s="10">
        <f>IF(C8=0,"",C10/C8)</f>
        <v/>
      </c>
      <c r="D11" s="10">
        <f>IF(D8=0,"",D10/D8)</f>
        <v/>
      </c>
      <c r="E11" s="10">
        <f>IF(E8=0,"",E10/E8)</f>
        <v/>
      </c>
      <c r="F11" s="10">
        <f>IF(F8=0,"",F10/F8)</f>
        <v/>
      </c>
      <c r="G11" s="10">
        <f>IF(G8=0,"",G10/G8)</f>
        <v/>
      </c>
      <c r="H11" s="10">
        <f>IF(H8=0,"",H10/H8)</f>
        <v/>
      </c>
      <c r="I11" s="10">
        <f>IF(I8=0,"",I10/I8)</f>
        <v/>
      </c>
      <c r="J11" s="10">
        <f>IF(J8=0,"",J10/J8)</f>
        <v/>
      </c>
      <c r="K11" s="10">
        <f>IF(K8=0,"",K10/K8)</f>
        <v/>
      </c>
      <c r="L11" s="10">
        <f>IF(L8=0,"",L10/L8)</f>
        <v/>
      </c>
      <c r="M11" s="10">
        <f>IF(M8=0,"",M10/M8)</f>
        <v/>
      </c>
    </row>
    <row r="12">
      <c r="A12" t="inlineStr">
        <is>
          <t>Wages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A13" t="inlineStr">
        <is>
          <t>Rent and utilities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A14" t="inlineStr">
        <is>
          <t>Other overheads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A15" s="8" t="inlineStr">
        <is>
          <t>Operating profit</t>
        </is>
      </c>
      <c r="B15" s="9">
        <f>B10-B12-B13-B14</f>
        <v/>
      </c>
      <c r="C15" s="9">
        <f>C10-C12-C13-C14</f>
        <v/>
      </c>
      <c r="D15" s="9">
        <f>D10-D12-D13-D14</f>
        <v/>
      </c>
      <c r="E15" s="9">
        <f>E10-E12-E13-E14</f>
        <v/>
      </c>
      <c r="F15" s="9">
        <f>F10-F12-F13-F14</f>
        <v/>
      </c>
      <c r="G15" s="9">
        <f>G10-G12-G13-G14</f>
        <v/>
      </c>
      <c r="H15" s="9">
        <f>H10-H12-H13-H14</f>
        <v/>
      </c>
      <c r="I15" s="9">
        <f>I10-I12-I13-I14</f>
        <v/>
      </c>
      <c r="J15" s="9">
        <f>J10-J12-J13-J14</f>
        <v/>
      </c>
      <c r="K15" s="9">
        <f>K10-K12-K13-K14</f>
        <v/>
      </c>
      <c r="L15" s="9">
        <f>L10-L12-L13-L14</f>
        <v/>
      </c>
      <c r="M15" s="9">
        <f>M10-M12-M13-M14</f>
        <v/>
      </c>
    </row>
    <row r="16">
      <c r="A16" s="8" t="inlineStr">
        <is>
          <t>Operating margin</t>
        </is>
      </c>
      <c r="B16" s="10">
        <f>IF(B8=0,"",B15/B8)</f>
        <v/>
      </c>
      <c r="C16" s="10">
        <f>IF(C8=0,"",C15/C8)</f>
        <v/>
      </c>
      <c r="D16" s="10">
        <f>IF(D8=0,"",D15/D8)</f>
        <v/>
      </c>
      <c r="E16" s="10">
        <f>IF(E8=0,"",E15/E8)</f>
        <v/>
      </c>
      <c r="F16" s="10">
        <f>IF(F8=0,"",F15/F8)</f>
        <v/>
      </c>
      <c r="G16" s="10">
        <f>IF(G8=0,"",G15/G8)</f>
        <v/>
      </c>
      <c r="H16" s="10">
        <f>IF(H8=0,"",H15/H8)</f>
        <v/>
      </c>
      <c r="I16" s="10">
        <f>IF(I8=0,"",I15/I8)</f>
        <v/>
      </c>
      <c r="J16" s="10">
        <f>IF(J8=0,"",J15/J8)</f>
        <v/>
      </c>
      <c r="K16" s="10">
        <f>IF(K8=0,"",K15/K8)</f>
        <v/>
      </c>
      <c r="L16" s="10">
        <f>IF(L8=0,"",L15/L8)</f>
        <v/>
      </c>
      <c r="M16" s="10">
        <f>IF(M8=0,"",M15/M8)</f>
        <v/>
      </c>
    </row>
    <row r="17">
      <c r="A17" t="inlineStr">
        <is>
          <t>Retail transactions</t>
        </is>
      </c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</row>
    <row r="18">
      <c r="A18" s="8" t="inlineStr">
        <is>
          <t>Average retail sale</t>
        </is>
      </c>
      <c r="B18" s="12">
        <f>IF(B17=0,"",B5/B17)</f>
        <v/>
      </c>
      <c r="C18" s="12">
        <f>IF(C17=0,"",C5/C17)</f>
        <v/>
      </c>
      <c r="D18" s="12">
        <f>IF(D17=0,"",D5/D17)</f>
        <v/>
      </c>
      <c r="E18" s="12">
        <f>IF(E17=0,"",E5/E17)</f>
        <v/>
      </c>
      <c r="F18" s="12">
        <f>IF(F17=0,"",F5/F17)</f>
        <v/>
      </c>
      <c r="G18" s="12">
        <f>IF(G17=0,"",G5/G17)</f>
        <v/>
      </c>
      <c r="H18" s="12">
        <f>IF(H17=0,"",H5/H17)</f>
        <v/>
      </c>
      <c r="I18" s="12">
        <f>IF(I17=0,"",I5/I17)</f>
        <v/>
      </c>
      <c r="J18" s="12">
        <f>IF(J17=0,"",J5/J17)</f>
        <v/>
      </c>
      <c r="K18" s="12">
        <f>IF(K17=0,"",K5/K17)</f>
        <v/>
      </c>
      <c r="L18" s="12">
        <f>IF(L17=0,"",L5/L17)</f>
        <v/>
      </c>
      <c r="M18" s="12">
        <f>IF(M17=0,"",M5/M17)</f>
        <v/>
      </c>
    </row>
    <row r="19">
      <c r="A19" t="inlineStr">
        <is>
          <t>Cash in bank at month end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A20" t="inlineStr">
        <is>
          <t>Owed by customers at month end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</row>
    <row r="21">
      <c r="A21" t="inlineStr">
        <is>
          <t>Owed to suppliers at month end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14" customWidth="1" min="3" max="3"/>
    <col width="14" customWidth="1" min="4" max="4"/>
    <col width="12" customWidth="1" min="5" max="5"/>
    <col width="18" customWidth="1" min="6" max="6"/>
    <col width="16" customWidth="1" min="7" max="7"/>
  </cols>
  <sheetData>
    <row r="1">
      <c r="A1" s="1" t="inlineStr">
        <is>
          <t>Monthly report: [business name]</t>
        </is>
      </c>
    </row>
    <row r="2">
      <c r="A2" s="8" t="inlineStr">
        <is>
          <t>Prepared by</t>
        </is>
      </c>
      <c r="B2" s="13" t="n"/>
    </row>
    <row r="3">
      <c r="A3" s="8" t="inlineStr">
        <is>
          <t>Report month (type any date in the month)</t>
        </is>
      </c>
      <c r="B3" s="14" t="n"/>
      <c r="C3" s="15">
        <f>IF(B3="","",DATE(YEAR(B3),MONTH(B3),1))</f>
        <v/>
      </c>
      <c r="D3" s="15">
        <f>IF(C3="","",DATE(YEAR(C3),MONTH(C3)-1,1))</f>
        <v/>
      </c>
      <c r="E3" s="3" t="inlineStr">
        <is>
          <t>&lt;- report month and the month before (formulas)</t>
        </is>
      </c>
    </row>
    <row r="5">
      <c r="A5" s="16" t="inlineStr">
        <is>
          <t>1. The numbers</t>
        </is>
      </c>
    </row>
    <row r="6" ht="32" customHeight="1">
      <c r="A6" s="17" t="inlineStr"/>
      <c r="B6" s="17" t="inlineStr">
        <is>
          <t>This month</t>
        </is>
      </c>
      <c r="C6" s="17" t="inlineStr">
        <is>
          <t>Last month</t>
        </is>
      </c>
      <c r="D6" s="17" t="inlineStr">
        <is>
          <t>Change</t>
        </is>
      </c>
      <c r="E6" s="17" t="inlineStr">
        <is>
          <t>Change %</t>
        </is>
      </c>
      <c r="F6" s="17" t="inlineStr">
        <is>
          <t>3-month average</t>
        </is>
      </c>
      <c r="G6" s="17" t="inlineStr">
        <is>
          <t>Year to date</t>
        </is>
      </c>
    </row>
    <row r="7">
      <c r="A7" t="inlineStr">
        <is>
          <t>Retail sales</t>
        </is>
      </c>
      <c r="B7" s="18">
        <f>IF($C$3="","",IFERROR(INDEX('Your data'!$B$5:$M$5,MATCH($C$3,'Your data'!$B$4:$M$4,0)),""))</f>
        <v/>
      </c>
      <c r="C7" s="18">
        <f>IF($D$3="","",IFERROR(INDEX('Your data'!$B$5:$M$5,MATCH($D$3,'Your data'!$B$4:$M$4,0)),""))</f>
        <v/>
      </c>
      <c r="D7" s="18">
        <f>IF(OR(B7="",C7=""),"",B7-C7)</f>
        <v/>
      </c>
      <c r="E7" s="19">
        <f>IF(OR(D7="",C7=0),"",D7/ABS(C7))</f>
        <v/>
      </c>
      <c r="F7" s="18">
        <f>IF($C$3="","",IFERROR(AVERAGEIFS('Your data'!$B$5:$M$5,'Your data'!$B$4:$M$4,"&gt;="&amp;DATE(YEAR($C$3),MONTH($C$3)-2,1),'Your data'!$B$4:$M$4,"&lt;="&amp;$C$3),""))</f>
        <v/>
      </c>
      <c r="G7" s="18">
        <f>IF($C$3="","",SUMIFS('Your data'!$B$5:$M$5,'Your data'!$B$4:$M$4,"&gt;="&amp;DATE(YEAR($C$3),1,1),'Your data'!$B$4:$M$4,"&lt;="&amp;$C$3))</f>
        <v/>
      </c>
    </row>
    <row r="8">
      <c r="A8" t="inlineStr">
        <is>
          <t>Wholesale sales</t>
        </is>
      </c>
      <c r="B8" s="18">
        <f>IF($C$3="","",IFERROR(INDEX('Your data'!$B$6:$M$6,MATCH($C$3,'Your data'!$B$4:$M$4,0)),""))</f>
        <v/>
      </c>
      <c r="C8" s="18">
        <f>IF($D$3="","",IFERROR(INDEX('Your data'!$B$6:$M$6,MATCH($D$3,'Your data'!$B$4:$M$4,0)),""))</f>
        <v/>
      </c>
      <c r="D8" s="18">
        <f>IF(OR(B8="",C8=""),"",B8-C8)</f>
        <v/>
      </c>
      <c r="E8" s="19">
        <f>IF(OR(D8="",C8=0),"",D8/ABS(C8))</f>
        <v/>
      </c>
      <c r="F8" s="18">
        <f>IF($C$3="","",IFERROR(AVERAGEIFS('Your data'!$B$6:$M$6,'Your data'!$B$4:$M$4,"&gt;="&amp;DATE(YEAR($C$3),MONTH($C$3)-2,1),'Your data'!$B$4:$M$4,"&lt;="&amp;$C$3),""))</f>
        <v/>
      </c>
      <c r="G8" s="18">
        <f>IF($C$3="","",SUMIFS('Your data'!$B$6:$M$6,'Your data'!$B$4:$M$4,"&gt;="&amp;DATE(YEAR($C$3),1,1),'Your data'!$B$4:$M$4,"&lt;="&amp;$C$3))</f>
        <v/>
      </c>
    </row>
    <row r="9">
      <c r="A9" t="inlineStr">
        <is>
          <t>Catering sales</t>
        </is>
      </c>
      <c r="B9" s="18">
        <f>IF($C$3="","",IFERROR(INDEX('Your data'!$B$7:$M$7,MATCH($C$3,'Your data'!$B$4:$M$4,0)),""))</f>
        <v/>
      </c>
      <c r="C9" s="18">
        <f>IF($D$3="","",IFERROR(INDEX('Your data'!$B$7:$M$7,MATCH($D$3,'Your data'!$B$4:$M$4,0)),""))</f>
        <v/>
      </c>
      <c r="D9" s="18">
        <f>IF(OR(B9="",C9=""),"",B9-C9)</f>
        <v/>
      </c>
      <c r="E9" s="19">
        <f>IF(OR(D9="",C9=0),"",D9/ABS(C9))</f>
        <v/>
      </c>
      <c r="F9" s="18">
        <f>IF($C$3="","",IFERROR(AVERAGEIFS('Your data'!$B$7:$M$7,'Your data'!$B$4:$M$4,"&gt;="&amp;DATE(YEAR($C$3),MONTH($C$3)-2,1),'Your data'!$B$4:$M$4,"&lt;="&amp;$C$3),""))</f>
        <v/>
      </c>
      <c r="G9" s="18">
        <f>IF($C$3="","",SUMIFS('Your data'!$B$7:$M$7,'Your data'!$B$4:$M$4,"&gt;="&amp;DATE(YEAR($C$3),1,1),'Your data'!$B$4:$M$4,"&lt;="&amp;$C$3))</f>
        <v/>
      </c>
    </row>
    <row r="10">
      <c r="A10" s="8" t="inlineStr">
        <is>
          <t>Total revenue</t>
        </is>
      </c>
      <c r="B10" s="9">
        <f>IF($C$3="","",IFERROR(INDEX('Your data'!$B$8:$M$8,MATCH($C$3,'Your data'!$B$4:$M$4,0)),""))</f>
        <v/>
      </c>
      <c r="C10" s="9">
        <f>IF($D$3="","",IFERROR(INDEX('Your data'!$B$8:$M$8,MATCH($D$3,'Your data'!$B$4:$M$4,0)),""))</f>
        <v/>
      </c>
      <c r="D10" s="9">
        <f>IF(OR(B10="",C10=""),"",B10-C10)</f>
        <v/>
      </c>
      <c r="E10" s="20">
        <f>IF(OR(D10="",C10=0),"",D10/ABS(C10))</f>
        <v/>
      </c>
      <c r="F10" s="9">
        <f>IF($C$3="","",IFERROR(AVERAGEIFS('Your data'!$B$8:$M$8,'Your data'!$B$4:$M$4,"&gt;="&amp;DATE(YEAR($C$3),MONTH($C$3)-2,1),'Your data'!$B$4:$M$4,"&lt;="&amp;$C$3),""))</f>
        <v/>
      </c>
      <c r="G10" s="9">
        <f>IF($C$3="","",SUMIFS('Your data'!$B$8:$M$8,'Your data'!$B$4:$M$4,"&gt;="&amp;DATE(YEAR($C$3),1,1),'Your data'!$B$4:$M$4,"&lt;="&amp;$C$3))</f>
        <v/>
      </c>
    </row>
    <row r="11">
      <c r="A11" t="inlineStr">
        <is>
          <t>Cost of ingredients and packaging</t>
        </is>
      </c>
      <c r="B11" s="18">
        <f>IF($C$3="","",IFERROR(INDEX('Your data'!$B$9:$M$9,MATCH($C$3,'Your data'!$B$4:$M$4,0)),""))</f>
        <v/>
      </c>
      <c r="C11" s="18">
        <f>IF($D$3="","",IFERROR(INDEX('Your data'!$B$9:$M$9,MATCH($D$3,'Your data'!$B$4:$M$4,0)),""))</f>
        <v/>
      </c>
      <c r="D11" s="18">
        <f>IF(OR(B11="",C11=""),"",B11-C11)</f>
        <v/>
      </c>
      <c r="E11" s="19">
        <f>IF(OR(D11="",C11=0),"",D11/ABS(C11))</f>
        <v/>
      </c>
      <c r="F11" s="18">
        <f>IF($C$3="","",IFERROR(AVERAGEIFS('Your data'!$B$9:$M$9,'Your data'!$B$4:$M$4,"&gt;="&amp;DATE(YEAR($C$3),MONTH($C$3)-2,1),'Your data'!$B$4:$M$4,"&lt;="&amp;$C$3),""))</f>
        <v/>
      </c>
      <c r="G11" s="18">
        <f>IF($C$3="","",SUMIFS('Your data'!$B$9:$M$9,'Your data'!$B$4:$M$4,"&gt;="&amp;DATE(YEAR($C$3),1,1),'Your data'!$B$4:$M$4,"&lt;="&amp;$C$3))</f>
        <v/>
      </c>
    </row>
    <row r="12">
      <c r="A12" s="8" t="inlineStr">
        <is>
          <t>Gross profit</t>
        </is>
      </c>
      <c r="B12" s="9">
        <f>IF($C$3="","",IFERROR(INDEX('Your data'!$B$10:$M$10,MATCH($C$3,'Your data'!$B$4:$M$4,0)),""))</f>
        <v/>
      </c>
      <c r="C12" s="9">
        <f>IF($D$3="","",IFERROR(INDEX('Your data'!$B$10:$M$10,MATCH($D$3,'Your data'!$B$4:$M$4,0)),""))</f>
        <v/>
      </c>
      <c r="D12" s="9">
        <f>IF(OR(B12="",C12=""),"",B12-C12)</f>
        <v/>
      </c>
      <c r="E12" s="20">
        <f>IF(OR(D12="",C12=0),"",D12/ABS(C12))</f>
        <v/>
      </c>
      <c r="F12" s="9">
        <f>IF($C$3="","",IFERROR(AVERAGEIFS('Your data'!$B$10:$M$10,'Your data'!$B$4:$M$4,"&gt;="&amp;DATE(YEAR($C$3),MONTH($C$3)-2,1),'Your data'!$B$4:$M$4,"&lt;="&amp;$C$3),""))</f>
        <v/>
      </c>
      <c r="G12" s="9">
        <f>IF($C$3="","",SUMIFS('Your data'!$B$10:$M$10,'Your data'!$B$4:$M$4,"&gt;="&amp;DATE(YEAR($C$3),1,1),'Your data'!$B$4:$M$4,"&lt;="&amp;$C$3))</f>
        <v/>
      </c>
    </row>
    <row r="13">
      <c r="A13" t="inlineStr">
        <is>
          <t>Gross margin</t>
        </is>
      </c>
      <c r="B13" s="21">
        <f>IF($C$3="","",IFERROR(INDEX('Your data'!$B$11:$M$11,MATCH($C$3,'Your data'!$B$4:$M$4,0)),""))</f>
        <v/>
      </c>
      <c r="C13" s="21">
        <f>IF($D$3="","",IFERROR(INDEX('Your data'!$B$11:$M$11,MATCH($D$3,'Your data'!$B$4:$M$4,0)),""))</f>
        <v/>
      </c>
      <c r="D13" s="19">
        <f>IF(OR(B13="",C13=""),"",B13-C13)</f>
        <v/>
      </c>
      <c r="E13" s="19" t="n"/>
      <c r="F13" s="21">
        <f>IF(OR(F10="",F10=0),"",F12/F10)</f>
        <v/>
      </c>
      <c r="G13" s="21">
        <f>IF(OR(G10="",G10=0),"",G12/G10)</f>
        <v/>
      </c>
    </row>
    <row r="14">
      <c r="A14" t="inlineStr">
        <is>
          <t>Wages</t>
        </is>
      </c>
      <c r="B14" s="18">
        <f>IF($C$3="","",IFERROR(INDEX('Your data'!$B$12:$M$12,MATCH($C$3,'Your data'!$B$4:$M$4,0)),""))</f>
        <v/>
      </c>
      <c r="C14" s="18">
        <f>IF($D$3="","",IFERROR(INDEX('Your data'!$B$12:$M$12,MATCH($D$3,'Your data'!$B$4:$M$4,0)),""))</f>
        <v/>
      </c>
      <c r="D14" s="18">
        <f>IF(OR(B14="",C14=""),"",B14-C14)</f>
        <v/>
      </c>
      <c r="E14" s="19">
        <f>IF(OR(D14="",C14=0),"",D14/ABS(C14))</f>
        <v/>
      </c>
      <c r="F14" s="18">
        <f>IF($C$3="","",IFERROR(AVERAGEIFS('Your data'!$B$12:$M$12,'Your data'!$B$4:$M$4,"&gt;="&amp;DATE(YEAR($C$3),MONTH($C$3)-2,1),'Your data'!$B$4:$M$4,"&lt;="&amp;$C$3),""))</f>
        <v/>
      </c>
      <c r="G14" s="18">
        <f>IF($C$3="","",SUMIFS('Your data'!$B$12:$M$12,'Your data'!$B$4:$M$4,"&gt;="&amp;DATE(YEAR($C$3),1,1),'Your data'!$B$4:$M$4,"&lt;="&amp;$C$3))</f>
        <v/>
      </c>
    </row>
    <row r="15">
      <c r="A15" t="inlineStr">
        <is>
          <t>Rent and utilities</t>
        </is>
      </c>
      <c r="B15" s="18">
        <f>IF($C$3="","",IFERROR(INDEX('Your data'!$B$13:$M$13,MATCH($C$3,'Your data'!$B$4:$M$4,0)),""))</f>
        <v/>
      </c>
      <c r="C15" s="18">
        <f>IF($D$3="","",IFERROR(INDEX('Your data'!$B$13:$M$13,MATCH($D$3,'Your data'!$B$4:$M$4,0)),""))</f>
        <v/>
      </c>
      <c r="D15" s="18">
        <f>IF(OR(B15="",C15=""),"",B15-C15)</f>
        <v/>
      </c>
      <c r="E15" s="19">
        <f>IF(OR(D15="",C15=0),"",D15/ABS(C15))</f>
        <v/>
      </c>
      <c r="F15" s="18">
        <f>IF($C$3="","",IFERROR(AVERAGEIFS('Your data'!$B$13:$M$13,'Your data'!$B$4:$M$4,"&gt;="&amp;DATE(YEAR($C$3),MONTH($C$3)-2,1),'Your data'!$B$4:$M$4,"&lt;="&amp;$C$3),""))</f>
        <v/>
      </c>
      <c r="G15" s="18">
        <f>IF($C$3="","",SUMIFS('Your data'!$B$13:$M$13,'Your data'!$B$4:$M$4,"&gt;="&amp;DATE(YEAR($C$3),1,1),'Your data'!$B$4:$M$4,"&lt;="&amp;$C$3))</f>
        <v/>
      </c>
    </row>
    <row r="16">
      <c r="A16" t="inlineStr">
        <is>
          <t>Other overheads</t>
        </is>
      </c>
      <c r="B16" s="18">
        <f>IF($C$3="","",IFERROR(INDEX('Your data'!$B$14:$M$14,MATCH($C$3,'Your data'!$B$4:$M$4,0)),""))</f>
        <v/>
      </c>
      <c r="C16" s="18">
        <f>IF($D$3="","",IFERROR(INDEX('Your data'!$B$14:$M$14,MATCH($D$3,'Your data'!$B$4:$M$4,0)),""))</f>
        <v/>
      </c>
      <c r="D16" s="18">
        <f>IF(OR(B16="",C16=""),"",B16-C16)</f>
        <v/>
      </c>
      <c r="E16" s="19">
        <f>IF(OR(D16="",C16=0),"",D16/ABS(C16))</f>
        <v/>
      </c>
      <c r="F16" s="18">
        <f>IF($C$3="","",IFERROR(AVERAGEIFS('Your data'!$B$14:$M$14,'Your data'!$B$4:$M$4,"&gt;="&amp;DATE(YEAR($C$3),MONTH($C$3)-2,1),'Your data'!$B$4:$M$4,"&lt;="&amp;$C$3),""))</f>
        <v/>
      </c>
      <c r="G16" s="18">
        <f>IF($C$3="","",SUMIFS('Your data'!$B$14:$M$14,'Your data'!$B$4:$M$4,"&gt;="&amp;DATE(YEAR($C$3),1,1),'Your data'!$B$4:$M$4,"&lt;="&amp;$C$3))</f>
        <v/>
      </c>
    </row>
    <row r="17">
      <c r="A17" s="8" t="inlineStr">
        <is>
          <t>Operating profit</t>
        </is>
      </c>
      <c r="B17" s="9">
        <f>IF($C$3="","",IFERROR(INDEX('Your data'!$B$15:$M$15,MATCH($C$3,'Your data'!$B$4:$M$4,0)),""))</f>
        <v/>
      </c>
      <c r="C17" s="9">
        <f>IF($D$3="","",IFERROR(INDEX('Your data'!$B$15:$M$15,MATCH($D$3,'Your data'!$B$4:$M$4,0)),""))</f>
        <v/>
      </c>
      <c r="D17" s="9">
        <f>IF(OR(B17="",C17=""),"",B17-C17)</f>
        <v/>
      </c>
      <c r="E17" s="20">
        <f>IF(OR(D17="",C17=0),"",D17/ABS(C17))</f>
        <v/>
      </c>
      <c r="F17" s="9">
        <f>IF($C$3="","",IFERROR(AVERAGEIFS('Your data'!$B$15:$M$15,'Your data'!$B$4:$M$4,"&gt;="&amp;DATE(YEAR($C$3),MONTH($C$3)-2,1),'Your data'!$B$4:$M$4,"&lt;="&amp;$C$3),""))</f>
        <v/>
      </c>
      <c r="G17" s="9">
        <f>IF($C$3="","",SUMIFS('Your data'!$B$15:$M$15,'Your data'!$B$4:$M$4,"&gt;="&amp;DATE(YEAR($C$3),1,1),'Your data'!$B$4:$M$4,"&lt;="&amp;$C$3))</f>
        <v/>
      </c>
    </row>
    <row r="18">
      <c r="A18" t="inlineStr">
        <is>
          <t>Operating margin</t>
        </is>
      </c>
      <c r="B18" s="21">
        <f>IF($C$3="","",IFERROR(INDEX('Your data'!$B$16:$M$16,MATCH($C$3,'Your data'!$B$4:$M$4,0)),""))</f>
        <v/>
      </c>
      <c r="C18" s="21">
        <f>IF($D$3="","",IFERROR(INDEX('Your data'!$B$16:$M$16,MATCH($D$3,'Your data'!$B$4:$M$4,0)),""))</f>
        <v/>
      </c>
      <c r="D18" s="19">
        <f>IF(OR(B18="",C18=""),"",B18-C18)</f>
        <v/>
      </c>
      <c r="E18" s="19" t="n"/>
      <c r="F18" s="21">
        <f>IF(OR(F10="",F10=0),"",F17/F10)</f>
        <v/>
      </c>
      <c r="G18" s="21">
        <f>IF(OR(G10="",G10=0),"",G17/G10)</f>
        <v/>
      </c>
    </row>
    <row r="19">
      <c r="A19" t="inlineStr">
        <is>
          <t>Retail transactions</t>
        </is>
      </c>
      <c r="B19" s="22">
        <f>IF($C$3="","",IFERROR(INDEX('Your data'!$B$17:$M$17,MATCH($C$3,'Your data'!$B$4:$M$4,0)),""))</f>
        <v/>
      </c>
      <c r="C19" s="22">
        <f>IF($D$3="","",IFERROR(INDEX('Your data'!$B$17:$M$17,MATCH($D$3,'Your data'!$B$4:$M$4,0)),""))</f>
        <v/>
      </c>
      <c r="D19" s="22">
        <f>IF(OR(B19="",C19=""),"",B19-C19)</f>
        <v/>
      </c>
      <c r="E19" s="19">
        <f>IF(OR(D19="",C19=0),"",D19/ABS(C19))</f>
        <v/>
      </c>
      <c r="F19" s="22">
        <f>IF($C$3="","",IFERROR(AVERAGEIFS('Your data'!$B$17:$M$17,'Your data'!$B$4:$M$4,"&gt;="&amp;DATE(YEAR($C$3),MONTH($C$3)-2,1),'Your data'!$B$4:$M$4,"&lt;="&amp;$C$3),""))</f>
        <v/>
      </c>
      <c r="G19" s="22">
        <f>IF($C$3="","",SUMIFS('Your data'!$B$17:$M$17,'Your data'!$B$4:$M$4,"&gt;="&amp;DATE(YEAR($C$3),1,1),'Your data'!$B$4:$M$4,"&lt;="&amp;$C$3))</f>
        <v/>
      </c>
    </row>
    <row r="20">
      <c r="A20" t="inlineStr">
        <is>
          <t>Average retail sale</t>
        </is>
      </c>
      <c r="B20" s="23">
        <f>IF($C$3="","",IFERROR(INDEX('Your data'!$B$18:$M$18,MATCH($C$3,'Your data'!$B$4:$M$4,0)),""))</f>
        <v/>
      </c>
      <c r="C20" s="23">
        <f>IF($D$3="","",IFERROR(INDEX('Your data'!$B$18:$M$18,MATCH($D$3,'Your data'!$B$4:$M$4,0)),""))</f>
        <v/>
      </c>
      <c r="D20" s="23">
        <f>IF(OR(B20="",C20=""),"",B20-C20)</f>
        <v/>
      </c>
      <c r="E20" s="19" t="n"/>
      <c r="F20" s="23">
        <f>IF(OR(F19="",F19=0),"",F7/F19)</f>
        <v/>
      </c>
      <c r="G20" s="23">
        <f>IF(OR(G19="",G19=0),"",G7/G19)</f>
        <v/>
      </c>
    </row>
    <row r="21">
      <c r="A21" t="inlineStr">
        <is>
          <t>Cash in bank at month end</t>
        </is>
      </c>
      <c r="B21" s="18">
        <f>IF($C$3="","",IFERROR(INDEX('Your data'!$B$19:$M$19,MATCH($C$3,'Your data'!$B$4:$M$4,0)),""))</f>
        <v/>
      </c>
      <c r="C21" s="18">
        <f>IF($D$3="","",IFERROR(INDEX('Your data'!$B$19:$M$19,MATCH($D$3,'Your data'!$B$4:$M$4,0)),""))</f>
        <v/>
      </c>
      <c r="D21" s="18">
        <f>IF(OR(B21="",C21=""),"",B21-C21)</f>
        <v/>
      </c>
      <c r="E21" s="19">
        <f>IF(OR(D21="",C21=0),"",D21/ABS(C21))</f>
        <v/>
      </c>
      <c r="F21" s="18">
        <f>IF($C$3="","",IFERROR(AVERAGEIFS('Your data'!$B$19:$M$19,'Your data'!$B$4:$M$4,"&gt;="&amp;DATE(YEAR($C$3),MONTH($C$3)-2,1),'Your data'!$B$4:$M$4,"&lt;="&amp;$C$3),""))</f>
        <v/>
      </c>
      <c r="G21" s="18" t="n"/>
    </row>
    <row r="22">
      <c r="A22" t="inlineStr">
        <is>
          <t>Owed by customers at month end</t>
        </is>
      </c>
      <c r="B22" s="18">
        <f>IF($C$3="","",IFERROR(INDEX('Your data'!$B$20:$M$20,MATCH($C$3,'Your data'!$B$4:$M$4,0)),""))</f>
        <v/>
      </c>
      <c r="C22" s="18">
        <f>IF($D$3="","",IFERROR(INDEX('Your data'!$B$20:$M$20,MATCH($D$3,'Your data'!$B$4:$M$4,0)),""))</f>
        <v/>
      </c>
      <c r="D22" s="18">
        <f>IF(OR(B22="",C22=""),"",B22-C22)</f>
        <v/>
      </c>
      <c r="E22" s="19">
        <f>IF(OR(D22="",C22=0),"",D22/ABS(C22))</f>
        <v/>
      </c>
      <c r="F22" s="18">
        <f>IF($C$3="","",IFERROR(AVERAGEIFS('Your data'!$B$20:$M$20,'Your data'!$B$4:$M$4,"&gt;="&amp;DATE(YEAR($C$3),MONTH($C$3)-2,1),'Your data'!$B$4:$M$4,"&lt;="&amp;$C$3),""))</f>
        <v/>
      </c>
      <c r="G22" s="18" t="n"/>
    </row>
    <row r="23">
      <c r="A23" t="inlineStr">
        <is>
          <t>Owed to suppliers at month end</t>
        </is>
      </c>
      <c r="B23" s="18">
        <f>IF($C$3="","",IFERROR(INDEX('Your data'!$B$21:$M$21,MATCH($C$3,'Your data'!$B$4:$M$4,0)),""))</f>
        <v/>
      </c>
      <c r="C23" s="18">
        <f>IF($D$3="","",IFERROR(INDEX('Your data'!$B$21:$M$21,MATCH($D$3,'Your data'!$B$4:$M$4,0)),""))</f>
        <v/>
      </c>
      <c r="D23" s="18">
        <f>IF(OR(B23="",C23=""),"",B23-C23)</f>
        <v/>
      </c>
      <c r="E23" s="19">
        <f>IF(OR(D23="",C23=0),"",D23/ABS(C23))</f>
        <v/>
      </c>
      <c r="F23" s="18">
        <f>IF($C$3="","",IFERROR(AVERAGEIFS('Your data'!$B$21:$M$21,'Your data'!$B$4:$M$4,"&gt;="&amp;DATE(YEAR($C$3),MONTH($C$3)-2,1),'Your data'!$B$4:$M$4,"&lt;="&amp;$C$3),""))</f>
        <v/>
      </c>
      <c r="G23" s="18" t="n"/>
    </row>
    <row r="24">
      <c r="A24" s="3" t="inlineStr">
        <is>
          <t>Margin rows: Change is in percentage points. Balance rows (cash, owed) have no year-to-date total. Everything in this block is a formula from the data sheet.</t>
        </is>
      </c>
    </row>
    <row r="26">
      <c r="A26" s="16" t="inlineStr">
        <is>
          <t>2. What happened and why</t>
        </is>
      </c>
    </row>
    <row r="27" ht="64" customHeight="1">
      <c r="A27" s="24" t="inlineStr">
        <is>
          <t>Headline (one sentence, with the numbers)</t>
        </is>
      </c>
      <c r="B27" s="25" t="n"/>
    </row>
    <row r="28" ht="64" customHeight="1">
      <c r="A28" s="24" t="inlineStr">
        <is>
          <t>What moved, and why (up to three points)</t>
        </is>
      </c>
      <c r="B28" s="25" t="n"/>
    </row>
    <row r="29" ht="64" customHeight="1">
      <c r="A29" s="24" t="inlineStr">
        <is>
          <t>Cash</t>
        </is>
      </c>
      <c r="B29" s="25" t="n"/>
    </row>
    <row r="30" ht="64" customHeight="1">
      <c r="A30" s="24" t="inlineStr">
        <is>
          <t>What we're doing about it</t>
        </is>
      </c>
      <c r="B30" s="25" t="n"/>
    </row>
    <row r="32">
      <c r="A32" s="16" t="inlineStr">
        <is>
          <t>3. Actions</t>
        </is>
      </c>
    </row>
    <row r="33" ht="32" customHeight="1">
      <c r="A33" s="17" t="inlineStr">
        <is>
          <t>Action</t>
        </is>
      </c>
      <c r="B33" s="17" t="inlineStr">
        <is>
          <t>Owner</t>
        </is>
      </c>
      <c r="C33" s="17" t="inlineStr">
        <is>
          <t>Due</t>
        </is>
      </c>
      <c r="D33" s="17" t="inlineStr">
        <is>
          <t>Status</t>
        </is>
      </c>
      <c r="E33" s="17" t="inlineStr">
        <is>
          <t>From</t>
        </is>
      </c>
      <c r="F33" s="17" t="inlineStr">
        <is>
          <t>Note</t>
        </is>
      </c>
    </row>
    <row r="34">
      <c r="A34" s="13" t="n"/>
      <c r="B34" s="13" t="n"/>
      <c r="C34" s="26" t="n"/>
      <c r="D34" s="13" t="n"/>
      <c r="E34" s="13" t="n"/>
      <c r="F34" s="13" t="n"/>
    </row>
    <row r="35">
      <c r="A35" s="13" t="n"/>
      <c r="B35" s="13" t="n"/>
      <c r="C35" s="26" t="n"/>
      <c r="D35" s="13" t="n"/>
      <c r="E35" s="13" t="n"/>
      <c r="F35" s="13" t="n"/>
    </row>
    <row r="36">
      <c r="A36" s="13" t="n"/>
      <c r="B36" s="13" t="n"/>
      <c r="C36" s="26" t="n"/>
      <c r="D36" s="13" t="n"/>
      <c r="E36" s="13" t="n"/>
      <c r="F36" s="13" t="n"/>
    </row>
    <row r="37">
      <c r="A37" s="13" t="n"/>
      <c r="B37" s="13" t="n"/>
      <c r="C37" s="26" t="n"/>
      <c r="D37" s="13" t="n"/>
      <c r="E37" s="13" t="n"/>
      <c r="F37" s="13" t="n"/>
    </row>
    <row r="38">
      <c r="A38" s="13" t="n"/>
      <c r="B38" s="13" t="n"/>
      <c r="C38" s="26" t="n"/>
      <c r="D38" s="13" t="n"/>
      <c r="E38" s="13" t="n"/>
      <c r="F38" s="13" t="n"/>
    </row>
    <row r="39">
      <c r="A39" s="13" t="n"/>
      <c r="B39" s="13" t="n"/>
      <c r="C39" s="26" t="n"/>
      <c r="D39" s="13" t="n"/>
      <c r="E39" s="13" t="n"/>
      <c r="F39" s="13" t="n"/>
    </row>
    <row r="40">
      <c r="A40" s="13" t="n"/>
      <c r="B40" s="13" t="n"/>
      <c r="C40" s="26" t="n"/>
      <c r="D40" s="13" t="n"/>
      <c r="E40" s="13" t="n"/>
      <c r="F40" s="13" t="n"/>
    </row>
    <row r="41">
      <c r="A41" s="13" t="n"/>
      <c r="B41" s="13" t="n"/>
      <c r="C41" s="26" t="n"/>
      <c r="D41" s="13" t="n"/>
      <c r="E41" s="13" t="n"/>
      <c r="F41" s="13" t="n"/>
    </row>
    <row r="42">
      <c r="A42" s="13" t="n"/>
      <c r="B42" s="13" t="n"/>
      <c r="C42" s="26" t="n"/>
      <c r="D42" s="13" t="n"/>
      <c r="E42" s="13" t="n"/>
      <c r="F42" s="13" t="n"/>
    </row>
    <row r="43">
      <c r="A43" s="13" t="n"/>
      <c r="B43" s="13" t="n"/>
      <c r="C43" s="26" t="n"/>
      <c r="D43" s="13" t="n"/>
      <c r="E43" s="13" t="n"/>
      <c r="F43" s="13" t="n"/>
    </row>
    <row r="44">
      <c r="A44" s="13" t="n"/>
      <c r="B44" s="13" t="n"/>
      <c r="C44" s="26" t="n"/>
      <c r="D44" s="13" t="n"/>
      <c r="E44" s="13" t="n"/>
      <c r="F44" s="13" t="n"/>
    </row>
    <row r="45">
      <c r="A45" s="13" t="n"/>
      <c r="B45" s="13" t="n"/>
      <c r="C45" s="26" t="n"/>
      <c r="D45" s="13" t="n"/>
      <c r="E45" s="13" t="n"/>
      <c r="F45" s="13" t="n"/>
    </row>
    <row r="47">
      <c r="A47" s="8" t="inlineStr">
        <is>
          <t>Open actions</t>
        </is>
      </c>
      <c r="B47">
        <f>COUNTIF(D34:D45,"Open")</f>
        <v/>
      </c>
    </row>
    <row r="48">
      <c r="A48" s="8" t="inlineStr">
        <is>
          <t>Open and past due at report date</t>
        </is>
      </c>
      <c r="B48">
        <f>IF($C$3="","",COUNTIFS(D34:D45,"Open",C34:C45,"&lt;"&amp;DATE(YEAR($C$3),MONTH($C$3)+1,1)))</f>
        <v/>
      </c>
    </row>
    <row r="49">
      <c r="A49" s="8" t="inlineStr">
        <is>
          <t>Done since last report</t>
        </is>
      </c>
      <c r="B49">
        <f>COUNTIF(D34:D45,"Done")</f>
        <v/>
      </c>
    </row>
  </sheetData>
  <mergeCells count="4">
    <mergeCell ref="B30:G30"/>
    <mergeCell ref="B29:G29"/>
    <mergeCell ref="B28:G28"/>
    <mergeCell ref="B27:G27"/>
  </mergeCells>
  <dataValidations count="1">
    <dataValidation sqref="D34 D35 D36 D37 D38 D39 D40 D41 D42 D43 D44 D45" showDropDown="0" showInputMessage="0" showErrorMessage="0" allowBlank="1" type="list">
      <formula1>"Open,Done,Dropped"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2026-10-07T04:09:29Z</dcterms:created>
  <dcterms:modified xsi:type="dcterms:W3CDTF">2026-10-07T04:09:29Z</dcterms:modified>
</cp:coreProperties>
</file>