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Example count" sheetId="2" state="visible" r:id="rId2"/>
    <sheet name="Example food cost" sheetId="3" state="visible" r:id="rId3"/>
    <sheet name="Your count" sheetId="4" state="visible" r:id="rId4"/>
    <sheet name="Your food cost" sheetId="5" state="visible" r:id="rId5"/>
  </sheets>
  <definedNames/>
  <calcPr calcId="124519" fullCalcOnLoad="1"/>
</workbook>
</file>

<file path=xl/styles.xml><?xml version="1.0" encoding="utf-8"?>
<styleSheet xmlns="http://schemas.openxmlformats.org/spreadsheetml/2006/main">
  <numFmts count="5">
    <numFmt numFmtId="164" formatCode="mmm d, yyyy"/>
    <numFmt numFmtId="165" formatCode="&quot;$&quot;#,##0.00"/>
    <numFmt numFmtId="166" formatCode="#,##0.0#"/>
    <numFmt numFmtId="167" formatCode="0.0%"/>
    <numFmt numFmtId="168" formatCode="0.0"/>
  </numFmts>
  <fonts count="6">
    <font>
      <name val="Calibri"/>
      <family val="2"/>
      <color theme="1"/>
      <sz val="11"/>
      <scheme val="minor"/>
    </font>
    <font>
      <name val="Calibri"/>
      <b val="1"/>
      <color rgb="000C1222"/>
      <sz val="16"/>
    </font>
    <font>
      <name val="Calibri"/>
      <b val="1"/>
      <color rgb="000C1222"/>
    </font>
    <font>
      <name val="Calibri"/>
      <b val="1"/>
      <color rgb="00B45309"/>
    </font>
    <font>
      <name val="Calibri"/>
      <i val="1"/>
      <color rgb="00475569"/>
    </font>
    <font>
      <name val="Calibri"/>
      <b val="1"/>
      <color rgb="00334155"/>
    </font>
  </fonts>
  <fills count="5">
    <fill>
      <patternFill/>
    </fill>
    <fill>
      <patternFill patternType="gray125"/>
    </fill>
    <fill>
      <patternFill patternType="solid">
        <fgColor rgb="00FFFBEB"/>
      </patternFill>
    </fill>
    <fill>
      <patternFill patternType="solid">
        <fgColor rgb="00F1F5F9"/>
      </patternFill>
    </fill>
    <fill>
      <patternFill patternType="solid">
        <fgColor rgb="00F8FAFC"/>
      </patternFill>
    </fill>
  </fills>
  <borders count="2">
    <border>
      <left/>
      <right/>
      <top/>
      <bottom/>
      <diagonal/>
    </border>
    <border>
      <bottom style="thin">
        <color rgb="00CBD5E1"/>
      </bottom>
    </border>
  </borders>
  <cellStyleXfs count="1">
    <xf numFmtId="0" fontId="0" fillId="0" borderId="0"/>
  </cellStyleXfs>
  <cellXfs count="18">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164" fontId="0" fillId="2" borderId="0" pivotButton="0" quotePrefix="0" xfId="0"/>
    <xf numFmtId="0" fontId="4" fillId="0" borderId="0" pivotButton="0" quotePrefix="0" xfId="0"/>
    <xf numFmtId="0" fontId="5" fillId="3" borderId="1" applyAlignment="1" pivotButton="0" quotePrefix="0" xfId="0">
      <alignment vertical="center" wrapText="1"/>
    </xf>
    <xf numFmtId="0" fontId="0" fillId="2" borderId="0" pivotButton="0" quotePrefix="0" xfId="0"/>
    <xf numFmtId="166" fontId="0" fillId="2" borderId="0" pivotButton="0" quotePrefix="0" xfId="0"/>
    <xf numFmtId="165" fontId="0" fillId="2" borderId="0" pivotButton="0" quotePrefix="0" xfId="0"/>
    <xf numFmtId="165" fontId="0" fillId="4" borderId="0" pivotButton="0" quotePrefix="0" xfId="0"/>
    <xf numFmtId="166" fontId="0" fillId="4" borderId="0" pivotButton="0" quotePrefix="0" xfId="0"/>
    <xf numFmtId="3" fontId="0" fillId="4" borderId="0" pivotButton="0" quotePrefix="0" xfId="0"/>
    <xf numFmtId="0" fontId="0" fillId="4" borderId="0" pivotButton="0" quotePrefix="0" xfId="0"/>
    <xf numFmtId="167" fontId="0" fillId="4" borderId="0" pivotButton="0" quotePrefix="0" xfId="0"/>
    <xf numFmtId="168" fontId="0" fillId="4" borderId="0"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5"/>
  <sheetViews>
    <sheetView showGridLines="0" workbookViewId="0">
      <selection activeCell="A1" sqref="A1"/>
    </sheetView>
  </sheetViews>
  <sheetFormatPr baseColWidth="8" defaultRowHeight="15"/>
  <cols>
    <col width="110" customWidth="1" min="1" max="1"/>
  </cols>
  <sheetData>
    <row r="1">
      <c r="A1" s="1" t="inlineStr">
        <is>
          <t>Restaurant inventory template: how to use it</t>
        </is>
      </c>
    </row>
    <row r="3">
      <c r="A3" s="2" t="inlineStr">
        <is>
          <t>This workbook has a filled-in example (a fictional trattoria, Olive &amp; Ember, one week of counts) and a blank copy with the same formulas.</t>
        </is>
      </c>
    </row>
    <row r="4">
      <c r="A4" s="2" t="inlineStr">
        <is>
          <t>It opens in Excel, Google Sheets and Numbers. There are no macros and no links to other files.</t>
        </is>
      </c>
    </row>
    <row r="5">
      <c r="A5" s="3" t="inlineStr">
        <is>
          <t>Set it up once</t>
        </is>
      </c>
    </row>
    <row r="6">
      <c r="A6" s="2" t="inlineStr">
        <is>
          <t>1. Go to 'Your count'. List every item you stock, grouped by storage area (walk-in, freezer, dry storage, line, bar) in the order it sits on the shelves.</t>
        </is>
      </c>
    </row>
    <row r="7">
      <c r="A7" s="2" t="inlineStr">
        <is>
          <t>2. For each item fill: Category (Protein, Produce, Wine...), Cost group (Food or Bar), the unit you count in, the unit you buy in, how many count units are in one purchase unit, and the latest invoice price per purchase unit.</t>
        </is>
      </c>
    </row>
    <row r="8">
      <c r="A8" s="2" t="inlineStr">
        <is>
          <t xml:space="preserve">   Example: mozzarella bought in a 6 lb case at $39.00 and counted in lb. Count units per purchase unit = 6, so the unit cost is $6.50 per lb.</t>
        </is>
      </c>
    </row>
    <row r="9">
      <c r="A9" s="2" t="inlineStr">
        <is>
          <t>3. Put coffee, tea and soft drinks in Food if you want your food cost to match the National Restaurant Association's 'food and non-alcohol beverage' measure. Put beer, wine and spirits in Bar.</t>
        </is>
      </c>
    </row>
    <row r="10">
      <c r="A10" s="2" t="inlineStr">
        <is>
          <t>4. Par is how much you want on hand after a delivery, in count units. Leave it blank if you don't order to par.</t>
        </is>
      </c>
    </row>
    <row r="11">
      <c r="A11" s="2" t="inlineStr">
        <is>
          <t>5. In 'Your food cost', type your storage areas in F7:F14 and categories in F18:F29, spelled exactly as on the count sheet.</t>
        </is>
      </c>
    </row>
    <row r="12">
      <c r="A12" s="3" t="inlineStr">
        <is>
          <t>Every count (weekly or monthly)</t>
        </is>
      </c>
    </row>
    <row r="13">
      <c r="A13" s="2" t="inlineStr">
        <is>
          <t>6. Copy 'This count' into 'Last count' (paste values), then clear 'This count' and 'Received this period'.</t>
        </is>
      </c>
    </row>
    <row r="14">
      <c r="A14" s="2" t="inlineStr">
        <is>
          <t>7. Count after close on the same day each period. Type the count date in B2. Count partial bottles in tenths (0.4 of a bottle).</t>
        </is>
      </c>
    </row>
    <row r="15">
      <c r="A15" s="2" t="inlineStr">
        <is>
          <t>8. In 'Received this period', type what arrived since the last count, in count units. Update the price column when an invoice price changes.</t>
        </is>
      </c>
    </row>
    <row r="16">
      <c r="A16" s="2" t="inlineStr">
        <is>
          <t>9. In 'Your food cost', type the period dates, the opening inventory (last period's closing value, from that sheet's row 9), the purchases from your invoices, and sales from your POS for the same dates.</t>
        </is>
      </c>
    </row>
    <row r="17">
      <c r="A17" s="2" t="inlineStr">
        <is>
          <t>10. Read the flags (column S on the count sheet) and the check in rows 15-16 before you trust the cost %.</t>
        </is>
      </c>
    </row>
    <row r="18">
      <c r="A18" s="3" t="inlineStr">
        <is>
          <t>What the formulas do</t>
        </is>
      </c>
    </row>
    <row r="19">
      <c r="A19" s="2" t="inlineStr">
        <is>
          <t>Unit cost = price per purchase unit / count units per purchase unit. Value on hand = this count x unit cost.</t>
        </is>
      </c>
    </row>
    <row r="20">
      <c r="A20" s="2" t="inlineStr">
        <is>
          <t>Used = last count + received - this count. Used value = used x unit cost. Order to par = par - this count (never below zero), also shown rounded up to whole purchase units.</t>
        </is>
      </c>
    </row>
    <row r="21">
      <c r="A21" s="2" t="inlineStr">
        <is>
          <t>Usage (cost of goods used) = opening inventory + purchases - closing inventory. Cost % = usage / sales for the same dates.</t>
        </is>
      </c>
    </row>
    <row r="22">
      <c r="A22" s="2" t="inlineStr">
        <is>
          <t>Days of stock on hand = closing inventory / (usage / days in the period).</t>
        </is>
      </c>
    </row>
    <row r="23">
      <c r="A23" s="3" t="inlineStr">
        <is>
          <t>Limits</t>
        </is>
      </c>
    </row>
    <row r="24">
      <c r="A24" s="2" t="inlineStr">
        <is>
          <t>Prices are the latest invoice price, not FIFO or average cost. Prepped items (sauces, dough) aren't valued unless you add them with a recipe cost. There's no recipe or plate costing, and no waste log.</t>
        </is>
      </c>
    </row>
    <row r="25">
      <c r="A25" s="2" t="inlineStr">
        <is>
          <t>The count sheet has room for 150 items. To add more, insert rows above row 154 and copy the formulas down; the summary ranges grow with them.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S154"/>
  <sheetViews>
    <sheetView showGridLines="1" workbookViewId="0">
      <pane xSplit="2" ySplit="4" topLeftCell="C5" activePane="bottomRight" state="frozen"/>
      <selection pane="topRight"/>
      <selection pane="bottomLeft"/>
      <selection pane="bottomRight" activeCell="A1" sqref="A1"/>
    </sheetView>
  </sheetViews>
  <sheetFormatPr baseColWidth="8" defaultRowHeight="15"/>
  <cols>
    <col width="15" customWidth="1" min="1" max="1"/>
    <col width="26" customWidth="1" min="2" max="2"/>
    <col width="18" customWidth="1" min="3" max="3"/>
    <col width="12" customWidth="1" min="4" max="4"/>
    <col width="9" customWidth="1" min="5" max="5"/>
    <col width="13" customWidth="1" min="6" max="6"/>
    <col width="13" customWidth="1" min="7" max="7"/>
    <col width="12" customWidth="1" min="8" max="8"/>
    <col width="9" customWidth="1" min="9" max="9"/>
    <col width="10" customWidth="1" min="10" max="10"/>
    <col width="9" customWidth="1" min="11" max="11"/>
    <col width="11" customWidth="1" min="12" max="12"/>
    <col width="13" customWidth="1" min="13" max="13"/>
    <col width="9" customWidth="1" min="14" max="14"/>
    <col width="12" customWidth="1" min="15" max="15"/>
    <col width="8" customWidth="1" min="16" max="16"/>
    <col width="15" customWidth="1" min="17" max="17"/>
    <col width="15" customWidth="1" min="18" max="18"/>
    <col width="26" customWidth="1" min="19" max="19"/>
  </cols>
  <sheetData>
    <row r="1">
      <c r="A1" s="4" t="inlineStr">
        <is>
          <t>EXAMPLE: Olive &amp; Ember Trattoria (fictional), week of Sep 28 - Oct 4, 2026</t>
        </is>
      </c>
    </row>
    <row r="2">
      <c r="A2" s="3" t="inlineStr">
        <is>
          <t>Count date</t>
        </is>
      </c>
      <c r="B2" s="5" t="n">
        <v>46299</v>
      </c>
      <c r="D2" s="6" t="inlineStr">
        <is>
          <t>Count in shelf order, one storage area at a time. Type in the shaded columns A-K and P. Columns L-O and Q-S are formulas: copy them down, don't type over them.</t>
        </is>
      </c>
    </row>
    <row r="4" ht="32" customHeight="1">
      <c r="A4" s="7" t="inlineStr">
        <is>
          <t>Storage area</t>
        </is>
      </c>
      <c r="B4" s="7" t="inlineStr">
        <is>
          <t>Item</t>
        </is>
      </c>
      <c r="C4" s="7" t="inlineStr">
        <is>
          <t>Category</t>
        </is>
      </c>
      <c r="D4" s="7" t="inlineStr">
        <is>
          <t>Cost group
(Food or Bar)</t>
        </is>
      </c>
      <c r="E4" s="7" t="inlineStr">
        <is>
          <t>Count unit</t>
        </is>
      </c>
      <c r="F4" s="7" t="inlineStr">
        <is>
          <t>Purchase unit</t>
        </is>
      </c>
      <c r="G4" s="7" t="inlineStr">
        <is>
          <t>Count units per
purchase unit</t>
        </is>
      </c>
      <c r="H4" s="7" t="inlineStr">
        <is>
          <t>Price per
purchase unit</t>
        </is>
      </c>
      <c r="I4" s="7" t="inlineStr">
        <is>
          <t>Last count</t>
        </is>
      </c>
      <c r="J4" s="7" t="inlineStr">
        <is>
          <t>Received
this period</t>
        </is>
      </c>
      <c r="K4" s="7" t="inlineStr">
        <is>
          <t>This count</t>
        </is>
      </c>
      <c r="L4" s="7" t="inlineStr">
        <is>
          <t>Unit cost
(formula)</t>
        </is>
      </c>
      <c r="M4" s="7" t="inlineStr">
        <is>
          <t>Value on hand
(formula)</t>
        </is>
      </c>
      <c r="N4" s="7" t="inlineStr">
        <is>
          <t>Used
(formula)</t>
        </is>
      </c>
      <c r="O4" s="7" t="inlineStr">
        <is>
          <t>Used value
(formula)</t>
        </is>
      </c>
      <c r="P4" s="7" t="inlineStr">
        <is>
          <t>Par</t>
        </is>
      </c>
      <c r="Q4" s="7" t="inlineStr">
        <is>
          <t>Order to par,
count units (formula)</t>
        </is>
      </c>
      <c r="R4" s="7" t="inlineStr">
        <is>
          <t>Order to par,
purchase units (formula)</t>
        </is>
      </c>
      <c r="S4" s="7" t="inlineStr">
        <is>
          <t>Flag
(formula)</t>
        </is>
      </c>
    </row>
    <row r="5">
      <c r="A5" s="8" t="inlineStr">
        <is>
          <t>Walk-in cooler</t>
        </is>
      </c>
      <c r="B5" s="8" t="inlineStr">
        <is>
          <t>Mozzarella, fresh</t>
        </is>
      </c>
      <c r="C5" s="8" t="inlineStr">
        <is>
          <t>Dairy &amp; eggs</t>
        </is>
      </c>
      <c r="D5" s="8" t="inlineStr">
        <is>
          <t>Food</t>
        </is>
      </c>
      <c r="E5" s="8" t="inlineStr">
        <is>
          <t>lb</t>
        </is>
      </c>
      <c r="F5" s="8" t="inlineStr">
        <is>
          <t>6 lb case</t>
        </is>
      </c>
      <c r="G5" s="9" t="n">
        <v>6</v>
      </c>
      <c r="H5" s="10" t="n">
        <v>39</v>
      </c>
      <c r="I5" s="9" t="n">
        <v>14</v>
      </c>
      <c r="J5" s="9" t="n">
        <v>36</v>
      </c>
      <c r="K5" s="9" t="n">
        <v>12</v>
      </c>
      <c r="L5" s="11">
        <f>IF(OR(B5="",G5="",G5=0),"",H5/G5)</f>
        <v/>
      </c>
      <c r="M5" s="11">
        <f>IF(OR(L5="",K5=""),"",K5*L5)</f>
        <v/>
      </c>
      <c r="N5" s="12">
        <f>IF(OR(B5="",K5=""),"",SUM(I5:J5)-K5)</f>
        <v/>
      </c>
      <c r="O5" s="11">
        <f>IF(OR(N5="",L5=""),"",N5*L5)</f>
        <v/>
      </c>
      <c r="P5" s="9" t="n">
        <v>30</v>
      </c>
      <c r="Q5" s="12">
        <f>IF(OR(B5="",P5="",K5=""),"",MAX(0,P5-K5))</f>
        <v/>
      </c>
      <c r="R5" s="13">
        <f>IF(OR(Q5="",G5="",G5=0),"",ROUNDUP(Q5/G5,0))</f>
        <v/>
      </c>
      <c r="S5" s="14">
        <f>IF(B5="","",IF(L5="","Add price and units",IF(K5="","Not counted",IF(N5&lt;0,"Check count or delivery",""))))</f>
        <v/>
      </c>
    </row>
    <row r="6">
      <c r="A6" s="8" t="inlineStr">
        <is>
          <t>Walk-in cooler</t>
        </is>
      </c>
      <c r="B6" s="8" t="inlineStr">
        <is>
          <t>Parmigiano Reggiano</t>
        </is>
      </c>
      <c r="C6" s="8" t="inlineStr">
        <is>
          <t>Dairy &amp; eggs</t>
        </is>
      </c>
      <c r="D6" s="8" t="inlineStr">
        <is>
          <t>Food</t>
        </is>
      </c>
      <c r="E6" s="8" t="inlineStr">
        <is>
          <t>lb</t>
        </is>
      </c>
      <c r="F6" s="8" t="inlineStr">
        <is>
          <t>lb</t>
        </is>
      </c>
      <c r="G6" s="9" t="n">
        <v>1</v>
      </c>
      <c r="H6" s="10" t="n">
        <v>16.5</v>
      </c>
      <c r="I6" s="9" t="n">
        <v>18</v>
      </c>
      <c r="J6" s="9" t="n">
        <v>10</v>
      </c>
      <c r="K6" s="9" t="n">
        <v>15</v>
      </c>
      <c r="L6" s="11">
        <f>IF(OR(B6="",G6="",G6=0),"",H6/G6)</f>
        <v/>
      </c>
      <c r="M6" s="11">
        <f>IF(OR(L6="",K6=""),"",K6*L6)</f>
        <v/>
      </c>
      <c r="N6" s="12">
        <f>IF(OR(B6="",K6=""),"",SUM(I6:J6)-K6)</f>
        <v/>
      </c>
      <c r="O6" s="11">
        <f>IF(OR(N6="",L6=""),"",N6*L6)</f>
        <v/>
      </c>
      <c r="P6" s="9" t="n">
        <v>20</v>
      </c>
      <c r="Q6" s="12">
        <f>IF(OR(B6="",P6="",K6=""),"",MAX(0,P6-K6))</f>
        <v/>
      </c>
      <c r="R6" s="13">
        <f>IF(OR(Q6="",G6="",G6=0),"",ROUNDUP(Q6/G6,0))</f>
        <v/>
      </c>
      <c r="S6" s="14">
        <f>IF(B6="","",IF(L6="","Add price and units",IF(K6="","Not counted",IF(N6&lt;0,"Check count or delivery",""))))</f>
        <v/>
      </c>
    </row>
    <row r="7">
      <c r="A7" s="8" t="inlineStr">
        <is>
          <t>Walk-in cooler</t>
        </is>
      </c>
      <c r="B7" s="8" t="inlineStr">
        <is>
          <t>Ricotta</t>
        </is>
      </c>
      <c r="C7" s="8" t="inlineStr">
        <is>
          <t>Dairy &amp; eggs</t>
        </is>
      </c>
      <c r="D7" s="8" t="inlineStr">
        <is>
          <t>Food</t>
        </is>
      </c>
      <c r="E7" s="8" t="inlineStr">
        <is>
          <t>lb</t>
        </is>
      </c>
      <c r="F7" s="8" t="inlineStr">
        <is>
          <t>5 lb tub</t>
        </is>
      </c>
      <c r="G7" s="9" t="n">
        <v>5</v>
      </c>
      <c r="H7" s="10" t="n">
        <v>14.75</v>
      </c>
      <c r="I7" s="9" t="n">
        <v>10</v>
      </c>
      <c r="J7" s="9" t="n">
        <v>15</v>
      </c>
      <c r="K7" s="9" t="n">
        <v>8</v>
      </c>
      <c r="L7" s="11">
        <f>IF(OR(B7="",G7="",G7=0),"",H7/G7)</f>
        <v/>
      </c>
      <c r="M7" s="11">
        <f>IF(OR(L7="",K7=""),"",K7*L7)</f>
        <v/>
      </c>
      <c r="N7" s="12">
        <f>IF(OR(B7="",K7=""),"",SUM(I7:J7)-K7)</f>
        <v/>
      </c>
      <c r="O7" s="11">
        <f>IF(OR(N7="",L7=""),"",N7*L7)</f>
        <v/>
      </c>
      <c r="P7" s="9" t="n">
        <v>15</v>
      </c>
      <c r="Q7" s="12">
        <f>IF(OR(B7="",P7="",K7=""),"",MAX(0,P7-K7))</f>
        <v/>
      </c>
      <c r="R7" s="13">
        <f>IF(OR(Q7="",G7="",G7=0),"",ROUNDUP(Q7/G7,0))</f>
        <v/>
      </c>
      <c r="S7" s="14">
        <f>IF(B7="","",IF(L7="","Add price and units",IF(K7="","Not counted",IF(N7&lt;0,"Check count or delivery",""))))</f>
        <v/>
      </c>
    </row>
    <row r="8">
      <c r="A8" s="8" t="inlineStr">
        <is>
          <t>Walk-in cooler</t>
        </is>
      </c>
      <c r="B8" s="8" t="inlineStr">
        <is>
          <t>Heavy cream</t>
        </is>
      </c>
      <c r="C8" s="8" t="inlineStr">
        <is>
          <t>Dairy &amp; eggs</t>
        </is>
      </c>
      <c r="D8" s="8" t="inlineStr">
        <is>
          <t>Food</t>
        </is>
      </c>
      <c r="E8" s="8" t="inlineStr">
        <is>
          <t>qt</t>
        </is>
      </c>
      <c r="F8" s="8" t="inlineStr">
        <is>
          <t>12 qt case</t>
        </is>
      </c>
      <c r="G8" s="9" t="n">
        <v>12</v>
      </c>
      <c r="H8" s="10" t="n">
        <v>54</v>
      </c>
      <c r="I8" s="9" t="n">
        <v>9</v>
      </c>
      <c r="J8" s="9" t="n">
        <v>24</v>
      </c>
      <c r="K8" s="9" t="n">
        <v>11</v>
      </c>
      <c r="L8" s="11">
        <f>IF(OR(B8="",G8="",G8=0),"",H8/G8)</f>
        <v/>
      </c>
      <c r="M8" s="11">
        <f>IF(OR(L8="",K8=""),"",K8*L8)</f>
        <v/>
      </c>
      <c r="N8" s="12">
        <f>IF(OR(B8="",K8=""),"",SUM(I8:J8)-K8)</f>
        <v/>
      </c>
      <c r="O8" s="11">
        <f>IF(OR(N8="",L8=""),"",N8*L8)</f>
        <v/>
      </c>
      <c r="P8" s="9" t="n">
        <v>18</v>
      </c>
      <c r="Q8" s="12">
        <f>IF(OR(B8="",P8="",K8=""),"",MAX(0,P8-K8))</f>
        <v/>
      </c>
      <c r="R8" s="13">
        <f>IF(OR(Q8="",G8="",G8=0),"",ROUNDUP(Q8/G8,0))</f>
        <v/>
      </c>
      <c r="S8" s="14">
        <f>IF(B8="","",IF(L8="","Add price and units",IF(K8="","Not counted",IF(N8&lt;0,"Check count or delivery",""))))</f>
        <v/>
      </c>
    </row>
    <row r="9">
      <c r="A9" s="8" t="inlineStr">
        <is>
          <t>Walk-in cooler</t>
        </is>
      </c>
      <c r="B9" s="8" t="inlineStr">
        <is>
          <t>Butter, unsalted</t>
        </is>
      </c>
      <c r="C9" s="8" t="inlineStr">
        <is>
          <t>Dairy &amp; eggs</t>
        </is>
      </c>
      <c r="D9" s="8" t="inlineStr">
        <is>
          <t>Food</t>
        </is>
      </c>
      <c r="E9" s="8" t="inlineStr">
        <is>
          <t>lb</t>
        </is>
      </c>
      <c r="F9" s="8" t="inlineStr">
        <is>
          <t>36 lb case</t>
        </is>
      </c>
      <c r="G9" s="9" t="n">
        <v>36</v>
      </c>
      <c r="H9" s="10" t="n">
        <v>162</v>
      </c>
      <c r="I9" s="9" t="n">
        <v>20</v>
      </c>
      <c r="J9" s="9" t="n">
        <v>36</v>
      </c>
      <c r="K9" s="9" t="n">
        <v>22</v>
      </c>
      <c r="L9" s="11">
        <f>IF(OR(B9="",G9="",G9=0),"",H9/G9)</f>
        <v/>
      </c>
      <c r="M9" s="11">
        <f>IF(OR(L9="",K9=""),"",K9*L9)</f>
        <v/>
      </c>
      <c r="N9" s="12">
        <f>IF(OR(B9="",K9=""),"",SUM(I9:J9)-K9)</f>
        <v/>
      </c>
      <c r="O9" s="11">
        <f>IF(OR(N9="",L9=""),"",N9*L9)</f>
        <v/>
      </c>
      <c r="P9" s="9" t="n">
        <v>30</v>
      </c>
      <c r="Q9" s="12">
        <f>IF(OR(B9="",P9="",K9=""),"",MAX(0,P9-K9))</f>
        <v/>
      </c>
      <c r="R9" s="13">
        <f>IF(OR(Q9="",G9="",G9=0),"",ROUNDUP(Q9/G9,0))</f>
        <v/>
      </c>
      <c r="S9" s="14">
        <f>IF(B9="","",IF(L9="","Add price and units",IF(K9="","Not counted",IF(N9&lt;0,"Check count or delivery",""))))</f>
        <v/>
      </c>
    </row>
    <row r="10">
      <c r="A10" s="8" t="inlineStr">
        <is>
          <t>Walk-in cooler</t>
        </is>
      </c>
      <c r="B10" s="8" t="inlineStr">
        <is>
          <t>Eggs, large</t>
        </is>
      </c>
      <c r="C10" s="8" t="inlineStr">
        <is>
          <t>Dairy &amp; eggs</t>
        </is>
      </c>
      <c r="D10" s="8" t="inlineStr">
        <is>
          <t>Food</t>
        </is>
      </c>
      <c r="E10" s="8" t="inlineStr">
        <is>
          <t>each</t>
        </is>
      </c>
      <c r="F10" s="8" t="inlineStr">
        <is>
          <t>180 ct case</t>
        </is>
      </c>
      <c r="G10" s="9" t="n">
        <v>180</v>
      </c>
      <c r="H10" s="10" t="n">
        <v>36</v>
      </c>
      <c r="I10" s="9" t="n">
        <v>150</v>
      </c>
      <c r="J10" s="9" t="n">
        <v>360</v>
      </c>
      <c r="K10" s="9" t="n">
        <v>170</v>
      </c>
      <c r="L10" s="11">
        <f>IF(OR(B10="",G10="",G10=0),"",H10/G10)</f>
        <v/>
      </c>
      <c r="M10" s="11">
        <f>IF(OR(L10="",K10=""),"",K10*L10)</f>
        <v/>
      </c>
      <c r="N10" s="12">
        <f>IF(OR(B10="",K10=""),"",SUM(I10:J10)-K10)</f>
        <v/>
      </c>
      <c r="O10" s="11">
        <f>IF(OR(N10="",L10=""),"",N10*L10)</f>
        <v/>
      </c>
      <c r="P10" s="9" t="n">
        <v>300</v>
      </c>
      <c r="Q10" s="12">
        <f>IF(OR(B10="",P10="",K10=""),"",MAX(0,P10-K10))</f>
        <v/>
      </c>
      <c r="R10" s="13">
        <f>IF(OR(Q10="",G10="",G10=0),"",ROUNDUP(Q10/G10,0))</f>
        <v/>
      </c>
      <c r="S10" s="14">
        <f>IF(B10="","",IF(L10="","Add price and units",IF(K10="","Not counted",IF(N10&lt;0,"Check count or delivery",""))))</f>
        <v/>
      </c>
    </row>
    <row r="11">
      <c r="A11" s="8" t="inlineStr">
        <is>
          <t>Walk-in cooler</t>
        </is>
      </c>
      <c r="B11" s="8" t="inlineStr">
        <is>
          <t>Chicken thighs, boneless</t>
        </is>
      </c>
      <c r="C11" s="8" t="inlineStr">
        <is>
          <t>Protein</t>
        </is>
      </c>
      <c r="D11" s="8" t="inlineStr">
        <is>
          <t>Food</t>
        </is>
      </c>
      <c r="E11" s="8" t="inlineStr">
        <is>
          <t>lb</t>
        </is>
      </c>
      <c r="F11" s="8" t="inlineStr">
        <is>
          <t>40 lb case</t>
        </is>
      </c>
      <c r="G11" s="9" t="n">
        <v>40</v>
      </c>
      <c r="H11" s="10" t="n">
        <v>118</v>
      </c>
      <c r="I11" s="9" t="n">
        <v>22</v>
      </c>
      <c r="J11" s="9" t="n">
        <v>80</v>
      </c>
      <c r="K11" s="9" t="n">
        <v>26</v>
      </c>
      <c r="L11" s="11">
        <f>IF(OR(B11="",G11="",G11=0),"",H11/G11)</f>
        <v/>
      </c>
      <c r="M11" s="11">
        <f>IF(OR(L11="",K11=""),"",K11*L11)</f>
        <v/>
      </c>
      <c r="N11" s="12">
        <f>IF(OR(B11="",K11=""),"",SUM(I11:J11)-K11)</f>
        <v/>
      </c>
      <c r="O11" s="11">
        <f>IF(OR(N11="",L11=""),"",N11*L11)</f>
        <v/>
      </c>
      <c r="P11" s="9" t="n">
        <v>60</v>
      </c>
      <c r="Q11" s="12">
        <f>IF(OR(B11="",P11="",K11=""),"",MAX(0,P11-K11))</f>
        <v/>
      </c>
      <c r="R11" s="13">
        <f>IF(OR(Q11="",G11="",G11=0),"",ROUNDUP(Q11/G11,0))</f>
        <v/>
      </c>
      <c r="S11" s="14">
        <f>IF(B11="","",IF(L11="","Add price and units",IF(K11="","Not counted",IF(N11&lt;0,"Check count or delivery",""))))</f>
        <v/>
      </c>
    </row>
    <row r="12">
      <c r="A12" s="8" t="inlineStr">
        <is>
          <t>Walk-in cooler</t>
        </is>
      </c>
      <c r="B12" s="8" t="inlineStr">
        <is>
          <t>Italian sausage</t>
        </is>
      </c>
      <c r="C12" s="8" t="inlineStr">
        <is>
          <t>Protein</t>
        </is>
      </c>
      <c r="D12" s="8" t="inlineStr">
        <is>
          <t>Food</t>
        </is>
      </c>
      <c r="E12" s="8" t="inlineStr">
        <is>
          <t>lb</t>
        </is>
      </c>
      <c r="F12" s="8" t="inlineStr">
        <is>
          <t>10 lb case</t>
        </is>
      </c>
      <c r="G12" s="9" t="n">
        <v>10</v>
      </c>
      <c r="H12" s="10" t="n">
        <v>46.5</v>
      </c>
      <c r="I12" s="9" t="n">
        <v>12</v>
      </c>
      <c r="J12" s="9" t="n">
        <v>30</v>
      </c>
      <c r="K12" s="9" t="n">
        <v>9</v>
      </c>
      <c r="L12" s="11">
        <f>IF(OR(B12="",G12="",G12=0),"",H12/G12)</f>
        <v/>
      </c>
      <c r="M12" s="11">
        <f>IF(OR(L12="",K12=""),"",K12*L12)</f>
        <v/>
      </c>
      <c r="N12" s="12">
        <f>IF(OR(B12="",K12=""),"",SUM(I12:J12)-K12)</f>
        <v/>
      </c>
      <c r="O12" s="11">
        <f>IF(OR(N12="",L12=""),"",N12*L12)</f>
        <v/>
      </c>
      <c r="P12" s="9" t="n">
        <v>25</v>
      </c>
      <c r="Q12" s="12">
        <f>IF(OR(B12="",P12="",K12=""),"",MAX(0,P12-K12))</f>
        <v/>
      </c>
      <c r="R12" s="13">
        <f>IF(OR(Q12="",G12="",G12=0),"",ROUNDUP(Q12/G12,0))</f>
        <v/>
      </c>
      <c r="S12" s="14">
        <f>IF(B12="","",IF(L12="","Add price and units",IF(K12="","Not counted",IF(N12&lt;0,"Check count or delivery",""))))</f>
        <v/>
      </c>
    </row>
    <row r="13">
      <c r="A13" s="8" t="inlineStr">
        <is>
          <t>Walk-in cooler</t>
        </is>
      </c>
      <c r="B13" s="8" t="inlineStr">
        <is>
          <t>Beef short rib</t>
        </is>
      </c>
      <c r="C13" s="8" t="inlineStr">
        <is>
          <t>Protein</t>
        </is>
      </c>
      <c r="D13" s="8" t="inlineStr">
        <is>
          <t>Food</t>
        </is>
      </c>
      <c r="E13" s="8" t="inlineStr">
        <is>
          <t>lb</t>
        </is>
      </c>
      <c r="F13" s="8" t="inlineStr">
        <is>
          <t>lb</t>
        </is>
      </c>
      <c r="G13" s="9" t="n">
        <v>1</v>
      </c>
      <c r="H13" s="10" t="n">
        <v>9.800000000000001</v>
      </c>
      <c r="I13" s="9" t="n">
        <v>18</v>
      </c>
      <c r="J13" s="9" t="n">
        <v>60</v>
      </c>
      <c r="K13" s="9" t="n">
        <v>21</v>
      </c>
      <c r="L13" s="11">
        <f>IF(OR(B13="",G13="",G13=0),"",H13/G13)</f>
        <v/>
      </c>
      <c r="M13" s="11">
        <f>IF(OR(L13="",K13=""),"",K13*L13)</f>
        <v/>
      </c>
      <c r="N13" s="12">
        <f>IF(OR(B13="",K13=""),"",SUM(I13:J13)-K13)</f>
        <v/>
      </c>
      <c r="O13" s="11">
        <f>IF(OR(N13="",L13=""),"",N13*L13)</f>
        <v/>
      </c>
      <c r="P13" s="9" t="n">
        <v>45</v>
      </c>
      <c r="Q13" s="12">
        <f>IF(OR(B13="",P13="",K13=""),"",MAX(0,P13-K13))</f>
        <v/>
      </c>
      <c r="R13" s="13">
        <f>IF(OR(Q13="",G13="",G13=0),"",ROUNDUP(Q13/G13,0))</f>
        <v/>
      </c>
      <c r="S13" s="14">
        <f>IF(B13="","",IF(L13="","Add price and units",IF(K13="","Not counted",IF(N13&lt;0,"Check count or delivery",""))))</f>
        <v/>
      </c>
    </row>
    <row r="14">
      <c r="A14" s="8" t="inlineStr">
        <is>
          <t>Walk-in cooler</t>
        </is>
      </c>
      <c r="B14" s="8" t="inlineStr">
        <is>
          <t>Salmon fillet</t>
        </is>
      </c>
      <c r="C14" s="8" t="inlineStr">
        <is>
          <t>Protein</t>
        </is>
      </c>
      <c r="D14" s="8" t="inlineStr">
        <is>
          <t>Food</t>
        </is>
      </c>
      <c r="E14" s="8" t="inlineStr">
        <is>
          <t>lb</t>
        </is>
      </c>
      <c r="F14" s="8" t="inlineStr">
        <is>
          <t>10 lb case</t>
        </is>
      </c>
      <c r="G14" s="9" t="n">
        <v>10</v>
      </c>
      <c r="H14" s="10" t="n">
        <v>132</v>
      </c>
      <c r="I14" s="9" t="n">
        <v>6</v>
      </c>
      <c r="J14" s="9" t="n">
        <v>30</v>
      </c>
      <c r="K14" s="9" t="n">
        <v>5</v>
      </c>
      <c r="L14" s="11">
        <f>IF(OR(B14="",G14="",G14=0),"",H14/G14)</f>
        <v/>
      </c>
      <c r="M14" s="11">
        <f>IF(OR(L14="",K14=""),"",K14*L14)</f>
        <v/>
      </c>
      <c r="N14" s="12">
        <f>IF(OR(B14="",K14=""),"",SUM(I14:J14)-K14)</f>
        <v/>
      </c>
      <c r="O14" s="11">
        <f>IF(OR(N14="",L14=""),"",N14*L14)</f>
        <v/>
      </c>
      <c r="P14" s="9" t="n">
        <v>20</v>
      </c>
      <c r="Q14" s="12">
        <f>IF(OR(B14="",P14="",K14=""),"",MAX(0,P14-K14))</f>
        <v/>
      </c>
      <c r="R14" s="13">
        <f>IF(OR(Q14="",G14="",G14=0),"",ROUNDUP(Q14/G14,0))</f>
        <v/>
      </c>
      <c r="S14" s="14">
        <f>IF(B14="","",IF(L14="","Add price and units",IF(K14="","Not counted",IF(N14&lt;0,"Check count or delivery",""))))</f>
        <v/>
      </c>
    </row>
    <row r="15">
      <c r="A15" s="8" t="inlineStr">
        <is>
          <t>Walk-in cooler</t>
        </is>
      </c>
      <c r="B15" s="8" t="inlineStr">
        <is>
          <t>Shrimp 16/20</t>
        </is>
      </c>
      <c r="C15" s="8" t="inlineStr">
        <is>
          <t>Protein</t>
        </is>
      </c>
      <c r="D15" s="8" t="inlineStr">
        <is>
          <t>Food</t>
        </is>
      </c>
      <c r="E15" s="8" t="inlineStr">
        <is>
          <t>lb</t>
        </is>
      </c>
      <c r="F15" s="8" t="inlineStr">
        <is>
          <t>5 lb bag</t>
        </is>
      </c>
      <c r="G15" s="9" t="n">
        <v>5</v>
      </c>
      <c r="H15" s="10" t="n">
        <v>47.5</v>
      </c>
      <c r="I15" s="9" t="n">
        <v>8</v>
      </c>
      <c r="J15" s="9" t="n">
        <v>20</v>
      </c>
      <c r="K15" s="9" t="n">
        <v>7</v>
      </c>
      <c r="L15" s="11">
        <f>IF(OR(B15="",G15="",G15=0),"",H15/G15)</f>
        <v/>
      </c>
      <c r="M15" s="11">
        <f>IF(OR(L15="",K15=""),"",K15*L15)</f>
        <v/>
      </c>
      <c r="N15" s="12">
        <f>IF(OR(B15="",K15=""),"",SUM(I15:J15)-K15)</f>
        <v/>
      </c>
      <c r="O15" s="11">
        <f>IF(OR(N15="",L15=""),"",N15*L15)</f>
        <v/>
      </c>
      <c r="P15" s="9" t="n">
        <v>15</v>
      </c>
      <c r="Q15" s="12">
        <f>IF(OR(B15="",P15="",K15=""),"",MAX(0,P15-K15))</f>
        <v/>
      </c>
      <c r="R15" s="13">
        <f>IF(OR(Q15="",G15="",G15=0),"",ROUNDUP(Q15/G15,0))</f>
        <v/>
      </c>
      <c r="S15" s="14">
        <f>IF(B15="","",IF(L15="","Add price and units",IF(K15="","Not counted",IF(N15&lt;0,"Check count or delivery",""))))</f>
        <v/>
      </c>
    </row>
    <row r="16">
      <c r="A16" s="8" t="inlineStr">
        <is>
          <t>Walk-in cooler</t>
        </is>
      </c>
      <c r="B16" s="8" t="inlineStr">
        <is>
          <t>Romaine</t>
        </is>
      </c>
      <c r="C16" s="8" t="inlineStr">
        <is>
          <t>Produce</t>
        </is>
      </c>
      <c r="D16" s="8" t="inlineStr">
        <is>
          <t>Food</t>
        </is>
      </c>
      <c r="E16" s="8" t="inlineStr">
        <is>
          <t>head</t>
        </is>
      </c>
      <c r="F16" s="8" t="inlineStr">
        <is>
          <t>24 ct case</t>
        </is>
      </c>
      <c r="G16" s="9" t="n">
        <v>24</v>
      </c>
      <c r="H16" s="10" t="n">
        <v>38.4</v>
      </c>
      <c r="I16" s="9" t="n">
        <v>20</v>
      </c>
      <c r="J16" s="9" t="n">
        <v>48</v>
      </c>
      <c r="K16" s="9" t="n">
        <v>18</v>
      </c>
      <c r="L16" s="11">
        <f>IF(OR(B16="",G16="",G16=0),"",H16/G16)</f>
        <v/>
      </c>
      <c r="M16" s="11">
        <f>IF(OR(L16="",K16=""),"",K16*L16)</f>
        <v/>
      </c>
      <c r="N16" s="12">
        <f>IF(OR(B16="",K16=""),"",SUM(I16:J16)-K16)</f>
        <v/>
      </c>
      <c r="O16" s="11">
        <f>IF(OR(N16="",L16=""),"",N16*L16)</f>
        <v/>
      </c>
      <c r="P16" s="9" t="n">
        <v>36</v>
      </c>
      <c r="Q16" s="12">
        <f>IF(OR(B16="",P16="",K16=""),"",MAX(0,P16-K16))</f>
        <v/>
      </c>
      <c r="R16" s="13">
        <f>IF(OR(Q16="",G16="",G16=0),"",ROUNDUP(Q16/G16,0))</f>
        <v/>
      </c>
      <c r="S16" s="14">
        <f>IF(B16="","",IF(L16="","Add price and units",IF(K16="","Not counted",IF(N16&lt;0,"Check count or delivery",""))))</f>
        <v/>
      </c>
    </row>
    <row r="17">
      <c r="A17" s="8" t="inlineStr">
        <is>
          <t>Walk-in cooler</t>
        </is>
      </c>
      <c r="B17" s="8" t="inlineStr">
        <is>
          <t>Tomatoes, Roma</t>
        </is>
      </c>
      <c r="C17" s="8" t="inlineStr">
        <is>
          <t>Produce</t>
        </is>
      </c>
      <c r="D17" s="8" t="inlineStr">
        <is>
          <t>Food</t>
        </is>
      </c>
      <c r="E17" s="8" t="inlineStr">
        <is>
          <t>lb</t>
        </is>
      </c>
      <c r="F17" s="8" t="inlineStr">
        <is>
          <t>25 lb case</t>
        </is>
      </c>
      <c r="G17" s="9" t="n">
        <v>25</v>
      </c>
      <c r="H17" s="10" t="n">
        <v>36.25</v>
      </c>
      <c r="I17" s="9" t="n">
        <v>18</v>
      </c>
      <c r="J17" s="9" t="n">
        <v>50</v>
      </c>
      <c r="K17" s="9" t="n">
        <v>14</v>
      </c>
      <c r="L17" s="11">
        <f>IF(OR(B17="",G17="",G17=0),"",H17/G17)</f>
        <v/>
      </c>
      <c r="M17" s="11">
        <f>IF(OR(L17="",K17=""),"",K17*L17)</f>
        <v/>
      </c>
      <c r="N17" s="12">
        <f>IF(OR(B17="",K17=""),"",SUM(I17:J17)-K17)</f>
        <v/>
      </c>
      <c r="O17" s="11">
        <f>IF(OR(N17="",L17=""),"",N17*L17)</f>
        <v/>
      </c>
      <c r="P17" s="9" t="n">
        <v>40</v>
      </c>
      <c r="Q17" s="12">
        <f>IF(OR(B17="",P17="",K17=""),"",MAX(0,P17-K17))</f>
        <v/>
      </c>
      <c r="R17" s="13">
        <f>IF(OR(Q17="",G17="",G17=0),"",ROUNDUP(Q17/G17,0))</f>
        <v/>
      </c>
      <c r="S17" s="14">
        <f>IF(B17="","",IF(L17="","Add price and units",IF(K17="","Not counted",IF(N17&lt;0,"Check count or delivery",""))))</f>
        <v/>
      </c>
    </row>
    <row r="18">
      <c r="A18" s="8" t="inlineStr">
        <is>
          <t>Walk-in cooler</t>
        </is>
      </c>
      <c r="B18" s="8" t="inlineStr">
        <is>
          <t>Arugula</t>
        </is>
      </c>
      <c r="C18" s="8" t="inlineStr">
        <is>
          <t>Produce</t>
        </is>
      </c>
      <c r="D18" s="8" t="inlineStr">
        <is>
          <t>Food</t>
        </is>
      </c>
      <c r="E18" s="8" t="inlineStr">
        <is>
          <t>lb</t>
        </is>
      </c>
      <c r="F18" s="8" t="inlineStr">
        <is>
          <t>4 lb case</t>
        </is>
      </c>
      <c r="G18" s="9" t="n">
        <v>4</v>
      </c>
      <c r="H18" s="10" t="n">
        <v>26</v>
      </c>
      <c r="I18" s="9" t="n">
        <v>3</v>
      </c>
      <c r="J18" s="9" t="n">
        <v>12</v>
      </c>
      <c r="K18" s="9" t="n">
        <v>4</v>
      </c>
      <c r="L18" s="11">
        <f>IF(OR(B18="",G18="",G18=0),"",H18/G18)</f>
        <v/>
      </c>
      <c r="M18" s="11">
        <f>IF(OR(L18="",K18=""),"",K18*L18)</f>
        <v/>
      </c>
      <c r="N18" s="12">
        <f>IF(OR(B18="",K18=""),"",SUM(I18:J18)-K18)</f>
        <v/>
      </c>
      <c r="O18" s="11">
        <f>IF(OR(N18="",L18=""),"",N18*L18)</f>
        <v/>
      </c>
      <c r="P18" s="9" t="n">
        <v>8</v>
      </c>
      <c r="Q18" s="12">
        <f>IF(OR(B18="",P18="",K18=""),"",MAX(0,P18-K18))</f>
        <v/>
      </c>
      <c r="R18" s="13">
        <f>IF(OR(Q18="",G18="",G18=0),"",ROUNDUP(Q18/G18,0))</f>
        <v/>
      </c>
      <c r="S18" s="14">
        <f>IF(B18="","",IF(L18="","Add price and units",IF(K18="","Not counted",IF(N18&lt;0,"Check count or delivery",""))))</f>
        <v/>
      </c>
    </row>
    <row r="19">
      <c r="A19" s="8" t="inlineStr">
        <is>
          <t>Walk-in cooler</t>
        </is>
      </c>
      <c r="B19" s="8" t="inlineStr">
        <is>
          <t>Lemons</t>
        </is>
      </c>
      <c r="C19" s="8" t="inlineStr">
        <is>
          <t>Produce</t>
        </is>
      </c>
      <c r="D19" s="8" t="inlineStr">
        <is>
          <t>Food</t>
        </is>
      </c>
      <c r="E19" s="8" t="inlineStr">
        <is>
          <t>each</t>
        </is>
      </c>
      <c r="F19" s="8" t="inlineStr">
        <is>
          <t>115 ct case</t>
        </is>
      </c>
      <c r="G19" s="9" t="n">
        <v>115</v>
      </c>
      <c r="H19" s="10" t="n">
        <v>46</v>
      </c>
      <c r="I19" s="9" t="n">
        <v>60</v>
      </c>
      <c r="J19" s="9" t="n">
        <v>115</v>
      </c>
      <c r="K19" s="9" t="n">
        <v>70</v>
      </c>
      <c r="L19" s="11">
        <f>IF(OR(B19="",G19="",G19=0),"",H19/G19)</f>
        <v/>
      </c>
      <c r="M19" s="11">
        <f>IF(OR(L19="",K19=""),"",K19*L19)</f>
        <v/>
      </c>
      <c r="N19" s="12">
        <f>IF(OR(B19="",K19=""),"",SUM(I19:J19)-K19)</f>
        <v/>
      </c>
      <c r="O19" s="11">
        <f>IF(OR(N19="",L19=""),"",N19*L19)</f>
        <v/>
      </c>
      <c r="P19" s="9" t="n">
        <v>100</v>
      </c>
      <c r="Q19" s="12">
        <f>IF(OR(B19="",P19="",K19=""),"",MAX(0,P19-K19))</f>
        <v/>
      </c>
      <c r="R19" s="13">
        <f>IF(OR(Q19="",G19="",G19=0),"",ROUNDUP(Q19/G19,0))</f>
        <v/>
      </c>
      <c r="S19" s="14">
        <f>IF(B19="","",IF(L19="","Add price and units",IF(K19="","Not counted",IF(N19&lt;0,"Check count or delivery",""))))</f>
        <v/>
      </c>
    </row>
    <row r="20">
      <c r="A20" s="8" t="inlineStr">
        <is>
          <t>Walk-in cooler</t>
        </is>
      </c>
      <c r="B20" s="8" t="inlineStr">
        <is>
          <t>Garlic, peeled</t>
        </is>
      </c>
      <c r="C20" s="8" t="inlineStr">
        <is>
          <t>Produce</t>
        </is>
      </c>
      <c r="D20" s="8" t="inlineStr">
        <is>
          <t>Food</t>
        </is>
      </c>
      <c r="E20" s="8" t="inlineStr">
        <is>
          <t>lb</t>
        </is>
      </c>
      <c r="F20" s="8" t="inlineStr">
        <is>
          <t>5 lb jar</t>
        </is>
      </c>
      <c r="G20" s="9" t="n">
        <v>5</v>
      </c>
      <c r="H20" s="10" t="n">
        <v>21.5</v>
      </c>
      <c r="I20" s="9" t="n">
        <v>6</v>
      </c>
      <c r="J20" s="9" t="n">
        <v>10</v>
      </c>
      <c r="K20" s="9" t="n">
        <v>5</v>
      </c>
      <c r="L20" s="11">
        <f>IF(OR(B20="",G20="",G20=0),"",H20/G20)</f>
        <v/>
      </c>
      <c r="M20" s="11">
        <f>IF(OR(L20="",K20=""),"",K20*L20)</f>
        <v/>
      </c>
      <c r="N20" s="12">
        <f>IF(OR(B20="",K20=""),"",SUM(I20:J20)-K20)</f>
        <v/>
      </c>
      <c r="O20" s="11">
        <f>IF(OR(N20="",L20=""),"",N20*L20)</f>
        <v/>
      </c>
      <c r="P20" s="9" t="n">
        <v>8</v>
      </c>
      <c r="Q20" s="12">
        <f>IF(OR(B20="",P20="",K20=""),"",MAX(0,P20-K20))</f>
        <v/>
      </c>
      <c r="R20" s="13">
        <f>IF(OR(Q20="",G20="",G20=0),"",ROUNDUP(Q20/G20,0))</f>
        <v/>
      </c>
      <c r="S20" s="14">
        <f>IF(B20="","",IF(L20="","Add price and units",IF(K20="","Not counted",IF(N20&lt;0,"Check count or delivery",""))))</f>
        <v/>
      </c>
    </row>
    <row r="21">
      <c r="A21" s="8" t="inlineStr">
        <is>
          <t>Walk-in cooler</t>
        </is>
      </c>
      <c r="B21" s="8" t="inlineStr">
        <is>
          <t>Basil</t>
        </is>
      </c>
      <c r="C21" s="8" t="inlineStr">
        <is>
          <t>Produce</t>
        </is>
      </c>
      <c r="D21" s="8" t="inlineStr">
        <is>
          <t>Food</t>
        </is>
      </c>
      <c r="E21" s="8" t="inlineStr">
        <is>
          <t>lb</t>
        </is>
      </c>
      <c r="F21" s="8" t="inlineStr">
        <is>
          <t>lb</t>
        </is>
      </c>
      <c r="G21" s="9" t="n">
        <v>1</v>
      </c>
      <c r="H21" s="10" t="n">
        <v>14</v>
      </c>
      <c r="I21" s="9" t="n">
        <v>2</v>
      </c>
      <c r="J21" s="9" t="n">
        <v>4</v>
      </c>
      <c r="K21" s="9" t="n">
        <v>1.5</v>
      </c>
      <c r="L21" s="11">
        <f>IF(OR(B21="",G21="",G21=0),"",H21/G21)</f>
        <v/>
      </c>
      <c r="M21" s="11">
        <f>IF(OR(L21="",K21=""),"",K21*L21)</f>
        <v/>
      </c>
      <c r="N21" s="12">
        <f>IF(OR(B21="",K21=""),"",SUM(I21:J21)-K21)</f>
        <v/>
      </c>
      <c r="O21" s="11">
        <f>IF(OR(N21="",L21=""),"",N21*L21)</f>
        <v/>
      </c>
      <c r="P21" s="9" t="n">
        <v>3</v>
      </c>
      <c r="Q21" s="12">
        <f>IF(OR(B21="",P21="",K21=""),"",MAX(0,P21-K21))</f>
        <v/>
      </c>
      <c r="R21" s="13">
        <f>IF(OR(Q21="",G21="",G21=0),"",ROUNDUP(Q21/G21,0))</f>
        <v/>
      </c>
      <c r="S21" s="14">
        <f>IF(B21="","",IF(L21="","Add price and units",IF(K21="","Not counted",IF(N21&lt;0,"Check count or delivery",""))))</f>
        <v/>
      </c>
    </row>
    <row r="22">
      <c r="A22" s="8" t="inlineStr">
        <is>
          <t>Walk-in cooler</t>
        </is>
      </c>
      <c r="B22" s="8" t="inlineStr">
        <is>
          <t>Onions, yellow</t>
        </is>
      </c>
      <c r="C22" s="8" t="inlineStr">
        <is>
          <t>Produce</t>
        </is>
      </c>
      <c r="D22" s="8" t="inlineStr">
        <is>
          <t>Food</t>
        </is>
      </c>
      <c r="E22" s="8" t="inlineStr">
        <is>
          <t>lb</t>
        </is>
      </c>
      <c r="F22" s="8" t="inlineStr">
        <is>
          <t>50 lb sack</t>
        </is>
      </c>
      <c r="G22" s="9" t="n">
        <v>50</v>
      </c>
      <c r="H22" s="10" t="n">
        <v>32.5</v>
      </c>
      <c r="I22" s="9" t="n">
        <v>30</v>
      </c>
      <c r="J22" s="9" t="n">
        <v>50</v>
      </c>
      <c r="K22" s="9" t="n">
        <v>34</v>
      </c>
      <c r="L22" s="11">
        <f>IF(OR(B22="",G22="",G22=0),"",H22/G22)</f>
        <v/>
      </c>
      <c r="M22" s="11">
        <f>IF(OR(L22="",K22=""),"",K22*L22)</f>
        <v/>
      </c>
      <c r="N22" s="12">
        <f>IF(OR(B22="",K22=""),"",SUM(I22:J22)-K22)</f>
        <v/>
      </c>
      <c r="O22" s="11">
        <f>IF(OR(N22="",L22=""),"",N22*L22)</f>
        <v/>
      </c>
      <c r="P22" s="9" t="n">
        <v>50</v>
      </c>
      <c r="Q22" s="12">
        <f>IF(OR(B22="",P22="",K22=""),"",MAX(0,P22-K22))</f>
        <v/>
      </c>
      <c r="R22" s="13">
        <f>IF(OR(Q22="",G22="",G22=0),"",ROUNDUP(Q22/G22,0))</f>
        <v/>
      </c>
      <c r="S22" s="14">
        <f>IF(B22="","",IF(L22="","Add price and units",IF(K22="","Not counted",IF(N22&lt;0,"Check count or delivery",""))))</f>
        <v/>
      </c>
    </row>
    <row r="23">
      <c r="A23" s="8" t="inlineStr">
        <is>
          <t>Freezer</t>
        </is>
      </c>
      <c r="B23" s="8" t="inlineStr">
        <is>
          <t>Ground beef 80/20</t>
        </is>
      </c>
      <c r="C23" s="8" t="inlineStr">
        <is>
          <t>Protein</t>
        </is>
      </c>
      <c r="D23" s="8" t="inlineStr">
        <is>
          <t>Food</t>
        </is>
      </c>
      <c r="E23" s="8" t="inlineStr">
        <is>
          <t>lb</t>
        </is>
      </c>
      <c r="F23" s="8" t="inlineStr">
        <is>
          <t>10 lb case</t>
        </is>
      </c>
      <c r="G23" s="9" t="n">
        <v>10</v>
      </c>
      <c r="H23" s="10" t="n">
        <v>58</v>
      </c>
      <c r="I23" s="9" t="n">
        <v>15</v>
      </c>
      <c r="J23" s="9" t="n">
        <v>40</v>
      </c>
      <c r="K23" s="9" t="n">
        <v>18</v>
      </c>
      <c r="L23" s="11">
        <f>IF(OR(B23="",G23="",G23=0),"",H23/G23)</f>
        <v/>
      </c>
      <c r="M23" s="11">
        <f>IF(OR(L23="",K23=""),"",K23*L23)</f>
        <v/>
      </c>
      <c r="N23" s="12">
        <f>IF(OR(B23="",K23=""),"",SUM(I23:J23)-K23)</f>
        <v/>
      </c>
      <c r="O23" s="11">
        <f>IF(OR(N23="",L23=""),"",N23*L23)</f>
        <v/>
      </c>
      <c r="P23" s="9" t="n">
        <v>30</v>
      </c>
      <c r="Q23" s="12">
        <f>IF(OR(B23="",P23="",K23=""),"",MAX(0,P23-K23))</f>
        <v/>
      </c>
      <c r="R23" s="13">
        <f>IF(OR(Q23="",G23="",G23=0),"",ROUNDUP(Q23/G23,0))</f>
        <v/>
      </c>
      <c r="S23" s="14">
        <f>IF(B23="","",IF(L23="","Add price and units",IF(K23="","Not counted",IF(N23&lt;0,"Check count or delivery",""))))</f>
        <v/>
      </c>
    </row>
    <row r="24">
      <c r="A24" s="8" t="inlineStr">
        <is>
          <t>Freezer</t>
        </is>
      </c>
      <c r="B24" s="8" t="inlineStr">
        <is>
          <t>Calamari, cleaned</t>
        </is>
      </c>
      <c r="C24" s="8" t="inlineStr">
        <is>
          <t>Protein</t>
        </is>
      </c>
      <c r="D24" s="8" t="inlineStr">
        <is>
          <t>Food</t>
        </is>
      </c>
      <c r="E24" s="8" t="inlineStr">
        <is>
          <t>lb</t>
        </is>
      </c>
      <c r="F24" s="8" t="inlineStr">
        <is>
          <t>2.5 lb box</t>
        </is>
      </c>
      <c r="G24" s="9" t="n">
        <v>2.5</v>
      </c>
      <c r="H24" s="10" t="n">
        <v>21.25</v>
      </c>
      <c r="I24" s="9" t="n">
        <v>10</v>
      </c>
      <c r="J24" s="9" t="n">
        <v>15</v>
      </c>
      <c r="K24" s="9" t="n">
        <v>12.5</v>
      </c>
      <c r="L24" s="11">
        <f>IF(OR(B24="",G24="",G24=0),"",H24/G24)</f>
        <v/>
      </c>
      <c r="M24" s="11">
        <f>IF(OR(L24="",K24=""),"",K24*L24)</f>
        <v/>
      </c>
      <c r="N24" s="12">
        <f>IF(OR(B24="",K24=""),"",SUM(I24:J24)-K24)</f>
        <v/>
      </c>
      <c r="O24" s="11">
        <f>IF(OR(N24="",L24=""),"",N24*L24)</f>
        <v/>
      </c>
      <c r="P24" s="9" t="n">
        <v>15</v>
      </c>
      <c r="Q24" s="12">
        <f>IF(OR(B24="",P24="",K24=""),"",MAX(0,P24-K24))</f>
        <v/>
      </c>
      <c r="R24" s="13">
        <f>IF(OR(Q24="",G24="",G24=0),"",ROUNDUP(Q24/G24,0))</f>
        <v/>
      </c>
      <c r="S24" s="14">
        <f>IF(B24="","",IF(L24="","Add price and units",IF(K24="","Not counted",IF(N24&lt;0,"Check count or delivery",""))))</f>
        <v/>
      </c>
    </row>
    <row r="25">
      <c r="A25" s="8" t="inlineStr">
        <is>
          <t>Freezer</t>
        </is>
      </c>
      <c r="B25" s="8" t="inlineStr">
        <is>
          <t>Peas</t>
        </is>
      </c>
      <c r="C25" s="8" t="inlineStr">
        <is>
          <t>Produce</t>
        </is>
      </c>
      <c r="D25" s="8" t="inlineStr">
        <is>
          <t>Food</t>
        </is>
      </c>
      <c r="E25" s="8" t="inlineStr">
        <is>
          <t>lb</t>
        </is>
      </c>
      <c r="F25" s="8" t="inlineStr">
        <is>
          <t>2.5 lb bag</t>
        </is>
      </c>
      <c r="G25" s="9" t="n">
        <v>2.5</v>
      </c>
      <c r="H25" s="10" t="n">
        <v>6.25</v>
      </c>
      <c r="I25" s="9" t="n">
        <v>7.5</v>
      </c>
      <c r="J25" s="9" t="n">
        <v>5</v>
      </c>
      <c r="K25" s="9" t="n">
        <v>7.5</v>
      </c>
      <c r="L25" s="11">
        <f>IF(OR(B25="",G25="",G25=0),"",H25/G25)</f>
        <v/>
      </c>
      <c r="M25" s="11">
        <f>IF(OR(L25="",K25=""),"",K25*L25)</f>
        <v/>
      </c>
      <c r="N25" s="12">
        <f>IF(OR(B25="",K25=""),"",SUM(I25:J25)-K25)</f>
        <v/>
      </c>
      <c r="O25" s="11">
        <f>IF(OR(N25="",L25=""),"",N25*L25)</f>
        <v/>
      </c>
      <c r="P25" s="9" t="n">
        <v>10</v>
      </c>
      <c r="Q25" s="12">
        <f>IF(OR(B25="",P25="",K25=""),"",MAX(0,P25-K25))</f>
        <v/>
      </c>
      <c r="R25" s="13">
        <f>IF(OR(Q25="",G25="",G25=0),"",ROUNDUP(Q25/G25,0))</f>
        <v/>
      </c>
      <c r="S25" s="14">
        <f>IF(B25="","",IF(L25="","Add price and units",IF(K25="","Not counted",IF(N25&lt;0,"Check count or delivery",""))))</f>
        <v/>
      </c>
    </row>
    <row r="26">
      <c r="A26" s="8" t="inlineStr">
        <is>
          <t>Freezer</t>
        </is>
      </c>
      <c r="B26" s="8" t="inlineStr">
        <is>
          <t>Gelato</t>
        </is>
      </c>
      <c r="C26" s="8" t="inlineStr">
        <is>
          <t>Dessert</t>
        </is>
      </c>
      <c r="D26" s="8" t="inlineStr">
        <is>
          <t>Food</t>
        </is>
      </c>
      <c r="E26" s="8" t="inlineStr">
        <is>
          <t>pan</t>
        </is>
      </c>
      <c r="F26" s="8" t="inlineStr">
        <is>
          <t>2.5 gal pan</t>
        </is>
      </c>
      <c r="G26" s="9" t="n">
        <v>1</v>
      </c>
      <c r="H26" s="10" t="n">
        <v>42</v>
      </c>
      <c r="I26" s="9" t="n">
        <v>4</v>
      </c>
      <c r="J26" s="9" t="n">
        <v>6</v>
      </c>
      <c r="K26" s="9" t="n">
        <v>5</v>
      </c>
      <c r="L26" s="11">
        <f>IF(OR(B26="",G26="",G26=0),"",H26/G26)</f>
        <v/>
      </c>
      <c r="M26" s="11">
        <f>IF(OR(L26="",K26=""),"",K26*L26)</f>
        <v/>
      </c>
      <c r="N26" s="12">
        <f>IF(OR(B26="",K26=""),"",SUM(I26:J26)-K26)</f>
        <v/>
      </c>
      <c r="O26" s="11">
        <f>IF(OR(N26="",L26=""),"",N26*L26)</f>
        <v/>
      </c>
      <c r="P26" s="9" t="n">
        <v>6</v>
      </c>
      <c r="Q26" s="12">
        <f>IF(OR(B26="",P26="",K26=""),"",MAX(0,P26-K26))</f>
        <v/>
      </c>
      <c r="R26" s="13">
        <f>IF(OR(Q26="",G26="",G26=0),"",ROUNDUP(Q26/G26,0))</f>
        <v/>
      </c>
      <c r="S26" s="14">
        <f>IF(B26="","",IF(L26="","Add price and units",IF(K26="","Not counted",IF(N26&lt;0,"Check count or delivery",""))))</f>
        <v/>
      </c>
    </row>
    <row r="27">
      <c r="A27" s="8" t="inlineStr">
        <is>
          <t>Dry storage</t>
        </is>
      </c>
      <c r="B27" s="8" t="inlineStr">
        <is>
          <t>Flour, 00</t>
        </is>
      </c>
      <c r="C27" s="8" t="inlineStr">
        <is>
          <t>Dry goods</t>
        </is>
      </c>
      <c r="D27" s="8" t="inlineStr">
        <is>
          <t>Food</t>
        </is>
      </c>
      <c r="E27" s="8" t="inlineStr">
        <is>
          <t>lb</t>
        </is>
      </c>
      <c r="F27" s="8" t="inlineStr">
        <is>
          <t>55 lb bag</t>
        </is>
      </c>
      <c r="G27" s="9" t="n">
        <v>55</v>
      </c>
      <c r="H27" s="10" t="n">
        <v>41.25</v>
      </c>
      <c r="I27" s="9" t="n">
        <v>70</v>
      </c>
      <c r="J27" s="9" t="n">
        <v>110</v>
      </c>
      <c r="K27" s="9" t="n">
        <v>66</v>
      </c>
      <c r="L27" s="11">
        <f>IF(OR(B27="",G27="",G27=0),"",H27/G27)</f>
        <v/>
      </c>
      <c r="M27" s="11">
        <f>IF(OR(L27="",K27=""),"",K27*L27)</f>
        <v/>
      </c>
      <c r="N27" s="12">
        <f>IF(OR(B27="",K27=""),"",SUM(I27:J27)-K27)</f>
        <v/>
      </c>
      <c r="O27" s="11">
        <f>IF(OR(N27="",L27=""),"",N27*L27)</f>
        <v/>
      </c>
      <c r="P27" s="9" t="n">
        <v>120</v>
      </c>
      <c r="Q27" s="12">
        <f>IF(OR(B27="",P27="",K27=""),"",MAX(0,P27-K27))</f>
        <v/>
      </c>
      <c r="R27" s="13">
        <f>IF(OR(Q27="",G27="",G27=0),"",ROUNDUP(Q27/G27,0))</f>
        <v/>
      </c>
      <c r="S27" s="14">
        <f>IF(B27="","",IF(L27="","Add price and units",IF(K27="","Not counted",IF(N27&lt;0,"Check count or delivery",""))))</f>
        <v/>
      </c>
    </row>
    <row r="28">
      <c r="A28" s="8" t="inlineStr">
        <is>
          <t>Dry storage</t>
        </is>
      </c>
      <c r="B28" s="8" t="inlineStr">
        <is>
          <t>Spaghetti, dried</t>
        </is>
      </c>
      <c r="C28" s="8" t="inlineStr">
        <is>
          <t>Dry goods</t>
        </is>
      </c>
      <c r="D28" s="8" t="inlineStr">
        <is>
          <t>Food</t>
        </is>
      </c>
      <c r="E28" s="8" t="inlineStr">
        <is>
          <t>lb</t>
        </is>
      </c>
      <c r="F28" s="8" t="inlineStr">
        <is>
          <t>20 lb case</t>
        </is>
      </c>
      <c r="G28" s="9" t="n">
        <v>20</v>
      </c>
      <c r="H28" s="10" t="n">
        <v>33</v>
      </c>
      <c r="I28" s="9" t="n">
        <v>30</v>
      </c>
      <c r="J28" s="9" t="n">
        <v>40</v>
      </c>
      <c r="K28" s="9" t="n">
        <v>26</v>
      </c>
      <c r="L28" s="11">
        <f>IF(OR(B28="",G28="",G28=0),"",H28/G28)</f>
        <v/>
      </c>
      <c r="M28" s="11">
        <f>IF(OR(L28="",K28=""),"",K28*L28)</f>
        <v/>
      </c>
      <c r="N28" s="12">
        <f>IF(OR(B28="",K28=""),"",SUM(I28:J28)-K28)</f>
        <v/>
      </c>
      <c r="O28" s="11">
        <f>IF(OR(N28="",L28=""),"",N28*L28)</f>
        <v/>
      </c>
      <c r="P28" s="9" t="n">
        <v>40</v>
      </c>
      <c r="Q28" s="12">
        <f>IF(OR(B28="",P28="",K28=""),"",MAX(0,P28-K28))</f>
        <v/>
      </c>
      <c r="R28" s="13">
        <f>IF(OR(Q28="",G28="",G28=0),"",ROUNDUP(Q28/G28,0))</f>
        <v/>
      </c>
      <c r="S28" s="14">
        <f>IF(B28="","",IF(L28="","Add price and units",IF(K28="","Not counted",IF(N28&lt;0,"Check count or delivery",""))))</f>
        <v/>
      </c>
    </row>
    <row r="29">
      <c r="A29" s="8" t="inlineStr">
        <is>
          <t>Dry storage</t>
        </is>
      </c>
      <c r="B29" s="8" t="inlineStr">
        <is>
          <t>San Marzano tomatoes #10</t>
        </is>
      </c>
      <c r="C29" s="8" t="inlineStr">
        <is>
          <t>Dry goods</t>
        </is>
      </c>
      <c r="D29" s="8" t="inlineStr">
        <is>
          <t>Food</t>
        </is>
      </c>
      <c r="E29" s="8" t="inlineStr">
        <is>
          <t>can</t>
        </is>
      </c>
      <c r="F29" s="8" t="inlineStr">
        <is>
          <t>6 can case</t>
        </is>
      </c>
      <c r="G29" s="9" t="n">
        <v>6</v>
      </c>
      <c r="H29" s="10" t="n">
        <v>57</v>
      </c>
      <c r="I29" s="9" t="n">
        <v>10</v>
      </c>
      <c r="J29" s="9" t="n">
        <v>18</v>
      </c>
      <c r="K29" s="9" t="n">
        <v>9</v>
      </c>
      <c r="L29" s="11">
        <f>IF(OR(B29="",G29="",G29=0),"",H29/G29)</f>
        <v/>
      </c>
      <c r="M29" s="11">
        <f>IF(OR(L29="",K29=""),"",K29*L29)</f>
        <v/>
      </c>
      <c r="N29" s="12">
        <f>IF(OR(B29="",K29=""),"",SUM(I29:J29)-K29)</f>
        <v/>
      </c>
      <c r="O29" s="11">
        <f>IF(OR(N29="",L29=""),"",N29*L29)</f>
        <v/>
      </c>
      <c r="P29" s="9" t="n">
        <v>18</v>
      </c>
      <c r="Q29" s="12">
        <f>IF(OR(B29="",P29="",K29=""),"",MAX(0,P29-K29))</f>
        <v/>
      </c>
      <c r="R29" s="13">
        <f>IF(OR(Q29="",G29="",G29=0),"",ROUNDUP(Q29/G29,0))</f>
        <v/>
      </c>
      <c r="S29" s="14">
        <f>IF(B29="","",IF(L29="","Add price and units",IF(K29="","Not counted",IF(N29&lt;0,"Check count or delivery",""))))</f>
        <v/>
      </c>
    </row>
    <row r="30">
      <c r="A30" s="8" t="inlineStr">
        <is>
          <t>Dry storage</t>
        </is>
      </c>
      <c r="B30" s="8" t="inlineStr">
        <is>
          <t>Olive oil, extra virgin</t>
        </is>
      </c>
      <c r="C30" s="8" t="inlineStr">
        <is>
          <t>Dry goods</t>
        </is>
      </c>
      <c r="D30" s="8" t="inlineStr">
        <is>
          <t>Food</t>
        </is>
      </c>
      <c r="E30" s="8" t="inlineStr">
        <is>
          <t>litre</t>
        </is>
      </c>
      <c r="F30" s="8" t="inlineStr">
        <is>
          <t>3 l tin</t>
        </is>
      </c>
      <c r="G30" s="9" t="n">
        <v>3</v>
      </c>
      <c r="H30" s="10" t="n">
        <v>42</v>
      </c>
      <c r="I30" s="9" t="n">
        <v>12</v>
      </c>
      <c r="J30" s="9" t="n">
        <v>18</v>
      </c>
      <c r="K30" s="9" t="n">
        <v>13</v>
      </c>
      <c r="L30" s="11">
        <f>IF(OR(B30="",G30="",G30=0),"",H30/G30)</f>
        <v/>
      </c>
      <c r="M30" s="11">
        <f>IF(OR(L30="",K30=""),"",K30*L30)</f>
        <v/>
      </c>
      <c r="N30" s="12">
        <f>IF(OR(B30="",K30=""),"",SUM(I30:J30)-K30)</f>
        <v/>
      </c>
      <c r="O30" s="11">
        <f>IF(OR(N30="",L30=""),"",N30*L30)</f>
        <v/>
      </c>
      <c r="P30" s="9" t="n">
        <v>18</v>
      </c>
      <c r="Q30" s="12">
        <f>IF(OR(B30="",P30="",K30=""),"",MAX(0,P30-K30))</f>
        <v/>
      </c>
      <c r="R30" s="13">
        <f>IF(OR(Q30="",G30="",G30=0),"",ROUNDUP(Q30/G30,0))</f>
        <v/>
      </c>
      <c r="S30" s="14">
        <f>IF(B30="","",IF(L30="","Add price and units",IF(K30="","Not counted",IF(N30&lt;0,"Check count or delivery",""))))</f>
        <v/>
      </c>
    </row>
    <row r="31">
      <c r="A31" s="8" t="inlineStr">
        <is>
          <t>Dry storage</t>
        </is>
      </c>
      <c r="B31" s="8" t="inlineStr">
        <is>
          <t>Arborio rice</t>
        </is>
      </c>
      <c r="C31" s="8" t="inlineStr">
        <is>
          <t>Dry goods</t>
        </is>
      </c>
      <c r="D31" s="8" t="inlineStr">
        <is>
          <t>Food</t>
        </is>
      </c>
      <c r="E31" s="8" t="inlineStr">
        <is>
          <t>lb</t>
        </is>
      </c>
      <c r="F31" s="8" t="inlineStr">
        <is>
          <t>10 lb bag</t>
        </is>
      </c>
      <c r="G31" s="9" t="n">
        <v>10</v>
      </c>
      <c r="H31" s="10" t="n">
        <v>24.5</v>
      </c>
      <c r="I31" s="9" t="n">
        <v>9</v>
      </c>
      <c r="J31" s="9" t="n">
        <v>10</v>
      </c>
      <c r="K31" s="9" t="n">
        <v>8</v>
      </c>
      <c r="L31" s="11">
        <f>IF(OR(B31="",G31="",G31=0),"",H31/G31)</f>
        <v/>
      </c>
      <c r="M31" s="11">
        <f>IF(OR(L31="",K31=""),"",K31*L31)</f>
        <v/>
      </c>
      <c r="N31" s="12">
        <f>IF(OR(B31="",K31=""),"",SUM(I31:J31)-K31)</f>
        <v/>
      </c>
      <c r="O31" s="11">
        <f>IF(OR(N31="",L31=""),"",N31*L31)</f>
        <v/>
      </c>
      <c r="P31" s="9" t="n">
        <v>15</v>
      </c>
      <c r="Q31" s="12">
        <f>IF(OR(B31="",P31="",K31=""),"",MAX(0,P31-K31))</f>
        <v/>
      </c>
      <c r="R31" s="13">
        <f>IF(OR(Q31="",G31="",G31=0),"",ROUNDUP(Q31/G31,0))</f>
        <v/>
      </c>
      <c r="S31" s="14">
        <f>IF(B31="","",IF(L31="","Add price and units",IF(K31="","Not counted",IF(N31&lt;0,"Check count or delivery",""))))</f>
        <v/>
      </c>
    </row>
    <row r="32">
      <c r="A32" s="8" t="inlineStr">
        <is>
          <t>Dry storage</t>
        </is>
      </c>
      <c r="B32" s="8" t="inlineStr">
        <is>
          <t>Sugar</t>
        </is>
      </c>
      <c r="C32" s="8" t="inlineStr">
        <is>
          <t>Dry goods</t>
        </is>
      </c>
      <c r="D32" s="8" t="inlineStr">
        <is>
          <t>Food</t>
        </is>
      </c>
      <c r="E32" s="8" t="inlineStr">
        <is>
          <t>lb</t>
        </is>
      </c>
      <c r="F32" s="8" t="inlineStr">
        <is>
          <t>25 lb bag</t>
        </is>
      </c>
      <c r="G32" s="9" t="n">
        <v>25</v>
      </c>
      <c r="H32" s="10" t="n">
        <v>21.25</v>
      </c>
      <c r="I32" s="9" t="n">
        <v>18</v>
      </c>
      <c r="J32" s="9" t="n">
        <v>0</v>
      </c>
      <c r="K32" s="9" t="n">
        <v>14</v>
      </c>
      <c r="L32" s="11">
        <f>IF(OR(B32="",G32="",G32=0),"",H32/G32)</f>
        <v/>
      </c>
      <c r="M32" s="11">
        <f>IF(OR(L32="",K32=""),"",K32*L32)</f>
        <v/>
      </c>
      <c r="N32" s="12">
        <f>IF(OR(B32="",K32=""),"",SUM(I32:J32)-K32)</f>
        <v/>
      </c>
      <c r="O32" s="11">
        <f>IF(OR(N32="",L32=""),"",N32*L32)</f>
        <v/>
      </c>
      <c r="P32" s="9" t="n">
        <v>20</v>
      </c>
      <c r="Q32" s="12">
        <f>IF(OR(B32="",P32="",K32=""),"",MAX(0,P32-K32))</f>
        <v/>
      </c>
      <c r="R32" s="13">
        <f>IF(OR(Q32="",G32="",G32=0),"",ROUNDUP(Q32/G32,0))</f>
        <v/>
      </c>
      <c r="S32" s="14">
        <f>IF(B32="","",IF(L32="","Add price and units",IF(K32="","Not counted",IF(N32&lt;0,"Check count or delivery",""))))</f>
        <v/>
      </c>
    </row>
    <row r="33">
      <c r="A33" s="8" t="inlineStr">
        <is>
          <t>Dry storage</t>
        </is>
      </c>
      <c r="B33" s="8" t="inlineStr">
        <is>
          <t>Espresso beans</t>
        </is>
      </c>
      <c r="C33" s="8" t="inlineStr">
        <is>
          <t>Coffee &amp; soft drinks</t>
        </is>
      </c>
      <c r="D33" s="8" t="inlineStr">
        <is>
          <t>Food</t>
        </is>
      </c>
      <c r="E33" s="8" t="inlineStr">
        <is>
          <t>lb</t>
        </is>
      </c>
      <c r="F33" s="8" t="inlineStr">
        <is>
          <t>5 lb bag</t>
        </is>
      </c>
      <c r="G33" s="9" t="n">
        <v>5</v>
      </c>
      <c r="H33" s="10" t="n">
        <v>72.5</v>
      </c>
      <c r="I33" s="9" t="n">
        <v>6</v>
      </c>
      <c r="J33" s="9" t="n">
        <v>10</v>
      </c>
      <c r="K33" s="9" t="n">
        <v>7</v>
      </c>
      <c r="L33" s="11">
        <f>IF(OR(B33="",G33="",G33=0),"",H33/G33)</f>
        <v/>
      </c>
      <c r="M33" s="11">
        <f>IF(OR(L33="",K33=""),"",K33*L33)</f>
        <v/>
      </c>
      <c r="N33" s="12">
        <f>IF(OR(B33="",K33=""),"",SUM(I33:J33)-K33)</f>
        <v/>
      </c>
      <c r="O33" s="11">
        <f>IF(OR(N33="",L33=""),"",N33*L33)</f>
        <v/>
      </c>
      <c r="P33" s="9" t="n">
        <v>10</v>
      </c>
      <c r="Q33" s="12">
        <f>IF(OR(B33="",P33="",K33=""),"",MAX(0,P33-K33))</f>
        <v/>
      </c>
      <c r="R33" s="13">
        <f>IF(OR(Q33="",G33="",G33=0),"",ROUNDUP(Q33/G33,0))</f>
        <v/>
      </c>
      <c r="S33" s="14">
        <f>IF(B33="","",IF(L33="","Add price and units",IF(K33="","Not counted",IF(N33&lt;0,"Check count or delivery",""))))</f>
        <v/>
      </c>
    </row>
    <row r="34">
      <c r="A34" s="8" t="inlineStr">
        <is>
          <t>Line reach-ins</t>
        </is>
      </c>
      <c r="B34" s="8" t="inlineStr">
        <is>
          <t>Prosciutto</t>
        </is>
      </c>
      <c r="C34" s="8" t="inlineStr">
        <is>
          <t>Protein</t>
        </is>
      </c>
      <c r="D34" s="8" t="inlineStr">
        <is>
          <t>Food</t>
        </is>
      </c>
      <c r="E34" s="8" t="inlineStr">
        <is>
          <t>lb</t>
        </is>
      </c>
      <c r="F34" s="8" t="inlineStr">
        <is>
          <t>lb</t>
        </is>
      </c>
      <c r="G34" s="9" t="n">
        <v>1</v>
      </c>
      <c r="H34" s="10" t="n">
        <v>14.5</v>
      </c>
      <c r="I34" s="9" t="n">
        <v>5</v>
      </c>
      <c r="J34" s="9" t="n">
        <v>8</v>
      </c>
      <c r="K34" s="9" t="n">
        <v>4.5</v>
      </c>
      <c r="L34" s="11">
        <f>IF(OR(B34="",G34="",G34=0),"",H34/G34)</f>
        <v/>
      </c>
      <c r="M34" s="11">
        <f>IF(OR(L34="",K34=""),"",K34*L34)</f>
        <v/>
      </c>
      <c r="N34" s="12">
        <f>IF(OR(B34="",K34=""),"",SUM(I34:J34)-K34)</f>
        <v/>
      </c>
      <c r="O34" s="11">
        <f>IF(OR(N34="",L34=""),"",N34*L34)</f>
        <v/>
      </c>
      <c r="P34" s="9" t="n">
        <v>8</v>
      </c>
      <c r="Q34" s="12">
        <f>IF(OR(B34="",P34="",K34=""),"",MAX(0,P34-K34))</f>
        <v/>
      </c>
      <c r="R34" s="13">
        <f>IF(OR(Q34="",G34="",G34=0),"",ROUNDUP(Q34/G34,0))</f>
        <v/>
      </c>
      <c r="S34" s="14">
        <f>IF(B34="","",IF(L34="","Add price and units",IF(K34="","Not counted",IF(N34&lt;0,"Check count or delivery",""))))</f>
        <v/>
      </c>
    </row>
    <row r="35">
      <c r="A35" s="8" t="inlineStr">
        <is>
          <t>Line reach-ins</t>
        </is>
      </c>
      <c r="B35" s="8" t="inlineStr">
        <is>
          <t>Olives, Castelvetrano</t>
        </is>
      </c>
      <c r="C35" s="8" t="inlineStr">
        <is>
          <t>Dry goods</t>
        </is>
      </c>
      <c r="D35" s="8" t="inlineStr">
        <is>
          <t>Food</t>
        </is>
      </c>
      <c r="E35" s="8" t="inlineStr">
        <is>
          <t>lb</t>
        </is>
      </c>
      <c r="F35" s="8" t="inlineStr">
        <is>
          <t>4 lb tub</t>
        </is>
      </c>
      <c r="G35" s="9" t="n">
        <v>4</v>
      </c>
      <c r="H35" s="10" t="n">
        <v>34</v>
      </c>
      <c r="I35" s="9" t="n">
        <v>6</v>
      </c>
      <c r="J35" s="9" t="n">
        <v>8</v>
      </c>
      <c r="K35" s="9" t="n">
        <v>5</v>
      </c>
      <c r="L35" s="11">
        <f>IF(OR(B35="",G35="",G35=0),"",H35/G35)</f>
        <v/>
      </c>
      <c r="M35" s="11">
        <f>IF(OR(L35="",K35=""),"",K35*L35)</f>
        <v/>
      </c>
      <c r="N35" s="12">
        <f>IF(OR(B35="",K35=""),"",SUM(I35:J35)-K35)</f>
        <v/>
      </c>
      <c r="O35" s="11">
        <f>IF(OR(N35="",L35=""),"",N35*L35)</f>
        <v/>
      </c>
      <c r="P35" s="9" t="n">
        <v>8</v>
      </c>
      <c r="Q35" s="12">
        <f>IF(OR(B35="",P35="",K35=""),"",MAX(0,P35-K35))</f>
        <v/>
      </c>
      <c r="R35" s="13">
        <f>IF(OR(Q35="",G35="",G35=0),"",ROUNDUP(Q35/G35,0))</f>
        <v/>
      </c>
      <c r="S35" s="14">
        <f>IF(B35="","",IF(L35="","Add price and units",IF(K35="","Not counted",IF(N35&lt;0,"Check count or delivery",""))))</f>
        <v/>
      </c>
    </row>
    <row r="36">
      <c r="A36" s="8" t="inlineStr">
        <is>
          <t>Bar</t>
        </is>
      </c>
      <c r="B36" s="8" t="inlineStr">
        <is>
          <t>San Pellegrino 500 ml</t>
        </is>
      </c>
      <c r="C36" s="8" t="inlineStr">
        <is>
          <t>Coffee &amp; soft drinks</t>
        </is>
      </c>
      <c r="D36" s="8" t="inlineStr">
        <is>
          <t>Food</t>
        </is>
      </c>
      <c r="E36" s="8" t="inlineStr">
        <is>
          <t>bottle</t>
        </is>
      </c>
      <c r="F36" s="8" t="inlineStr">
        <is>
          <t>24 btl case</t>
        </is>
      </c>
      <c r="G36" s="9" t="n">
        <v>24</v>
      </c>
      <c r="H36" s="10" t="n">
        <v>26.4</v>
      </c>
      <c r="I36" s="9" t="n">
        <v>40</v>
      </c>
      <c r="J36" s="9" t="n">
        <v>48</v>
      </c>
      <c r="K36" s="9" t="n">
        <v>36</v>
      </c>
      <c r="L36" s="11">
        <f>IF(OR(B36="",G36="",G36=0),"",H36/G36)</f>
        <v/>
      </c>
      <c r="M36" s="11">
        <f>IF(OR(L36="",K36=""),"",K36*L36)</f>
        <v/>
      </c>
      <c r="N36" s="12">
        <f>IF(OR(B36="",K36=""),"",SUM(I36:J36)-K36)</f>
        <v/>
      </c>
      <c r="O36" s="11">
        <f>IF(OR(N36="",L36=""),"",N36*L36)</f>
        <v/>
      </c>
      <c r="P36" s="9" t="n">
        <v>48</v>
      </c>
      <c r="Q36" s="12">
        <f>IF(OR(B36="",P36="",K36=""),"",MAX(0,P36-K36))</f>
        <v/>
      </c>
      <c r="R36" s="13">
        <f>IF(OR(Q36="",G36="",G36=0),"",ROUNDUP(Q36/G36,0))</f>
        <v/>
      </c>
      <c r="S36" s="14">
        <f>IF(B36="","",IF(L36="","Add price and units",IF(K36="","Not counted",IF(N36&lt;0,"Check count or delivery",""))))</f>
        <v/>
      </c>
    </row>
    <row r="37">
      <c r="A37" s="8" t="inlineStr">
        <is>
          <t>Bar</t>
        </is>
      </c>
      <c r="B37" s="8" t="inlineStr">
        <is>
          <t>House red wine</t>
        </is>
      </c>
      <c r="C37" s="8" t="inlineStr">
        <is>
          <t>Wine</t>
        </is>
      </c>
      <c r="D37" s="8" t="inlineStr">
        <is>
          <t>Bar</t>
        </is>
      </c>
      <c r="E37" s="8" t="inlineStr">
        <is>
          <t>bottle</t>
        </is>
      </c>
      <c r="F37" s="8" t="inlineStr">
        <is>
          <t>12 btl case</t>
        </is>
      </c>
      <c r="G37" s="9" t="n">
        <v>12</v>
      </c>
      <c r="H37" s="10" t="n">
        <v>108</v>
      </c>
      <c r="I37" s="9" t="n">
        <v>30</v>
      </c>
      <c r="J37" s="9" t="n">
        <v>36</v>
      </c>
      <c r="K37" s="9" t="n">
        <v>28</v>
      </c>
      <c r="L37" s="11">
        <f>IF(OR(B37="",G37="",G37=0),"",H37/G37)</f>
        <v/>
      </c>
      <c r="M37" s="11">
        <f>IF(OR(L37="",K37=""),"",K37*L37)</f>
        <v/>
      </c>
      <c r="N37" s="12">
        <f>IF(OR(B37="",K37=""),"",SUM(I37:J37)-K37)</f>
        <v/>
      </c>
      <c r="O37" s="11">
        <f>IF(OR(N37="",L37=""),"",N37*L37)</f>
        <v/>
      </c>
      <c r="P37" s="9" t="n">
        <v>48</v>
      </c>
      <c r="Q37" s="12">
        <f>IF(OR(B37="",P37="",K37=""),"",MAX(0,P37-K37))</f>
        <v/>
      </c>
      <c r="R37" s="13">
        <f>IF(OR(Q37="",G37="",G37=0),"",ROUNDUP(Q37/G37,0))</f>
        <v/>
      </c>
      <c r="S37" s="14">
        <f>IF(B37="","",IF(L37="","Add price and units",IF(K37="","Not counted",IF(N37&lt;0,"Check count or delivery",""))))</f>
        <v/>
      </c>
    </row>
    <row r="38">
      <c r="A38" s="8" t="inlineStr">
        <is>
          <t>Bar</t>
        </is>
      </c>
      <c r="B38" s="8" t="inlineStr">
        <is>
          <t>House white wine</t>
        </is>
      </c>
      <c r="C38" s="8" t="inlineStr">
        <is>
          <t>Wine</t>
        </is>
      </c>
      <c r="D38" s="8" t="inlineStr">
        <is>
          <t>Bar</t>
        </is>
      </c>
      <c r="E38" s="8" t="inlineStr">
        <is>
          <t>bottle</t>
        </is>
      </c>
      <c r="F38" s="8" t="inlineStr">
        <is>
          <t>12 btl case</t>
        </is>
      </c>
      <c r="G38" s="9" t="n">
        <v>12</v>
      </c>
      <c r="H38" s="10" t="n">
        <v>102</v>
      </c>
      <c r="I38" s="9" t="n">
        <v>26</v>
      </c>
      <c r="J38" s="9" t="n">
        <v>24</v>
      </c>
      <c r="K38" s="9" t="n">
        <v>22</v>
      </c>
      <c r="L38" s="11">
        <f>IF(OR(B38="",G38="",G38=0),"",H38/G38)</f>
        <v/>
      </c>
      <c r="M38" s="11">
        <f>IF(OR(L38="",K38=""),"",K38*L38)</f>
        <v/>
      </c>
      <c r="N38" s="12">
        <f>IF(OR(B38="",K38=""),"",SUM(I38:J38)-K38)</f>
        <v/>
      </c>
      <c r="O38" s="11">
        <f>IF(OR(N38="",L38=""),"",N38*L38)</f>
        <v/>
      </c>
      <c r="P38" s="9" t="n">
        <v>36</v>
      </c>
      <c r="Q38" s="12">
        <f>IF(OR(B38="",P38="",K38=""),"",MAX(0,P38-K38))</f>
        <v/>
      </c>
      <c r="R38" s="13">
        <f>IF(OR(Q38="",G38="",G38=0),"",ROUNDUP(Q38/G38,0))</f>
        <v/>
      </c>
      <c r="S38" s="14">
        <f>IF(B38="","",IF(L38="","Add price and units",IF(K38="","Not counted",IF(N38&lt;0,"Check count or delivery",""))))</f>
        <v/>
      </c>
    </row>
    <row r="39">
      <c r="A39" s="8" t="inlineStr">
        <is>
          <t>Bar</t>
        </is>
      </c>
      <c r="B39" s="8" t="inlineStr">
        <is>
          <t>Prosecco</t>
        </is>
      </c>
      <c r="C39" s="8" t="inlineStr">
        <is>
          <t>Wine</t>
        </is>
      </c>
      <c r="D39" s="8" t="inlineStr">
        <is>
          <t>Bar</t>
        </is>
      </c>
      <c r="E39" s="8" t="inlineStr">
        <is>
          <t>bottle</t>
        </is>
      </c>
      <c r="F39" s="8" t="inlineStr">
        <is>
          <t>12 btl case</t>
        </is>
      </c>
      <c r="G39" s="9" t="n">
        <v>12</v>
      </c>
      <c r="H39" s="10" t="n">
        <v>132</v>
      </c>
      <c r="I39" s="9" t="n">
        <v>18</v>
      </c>
      <c r="J39" s="9" t="n">
        <v>24</v>
      </c>
      <c r="K39" s="9" t="n">
        <v>20</v>
      </c>
      <c r="L39" s="11">
        <f>IF(OR(B39="",G39="",G39=0),"",H39/G39)</f>
        <v/>
      </c>
      <c r="M39" s="11">
        <f>IF(OR(L39="",K39=""),"",K39*L39)</f>
        <v/>
      </c>
      <c r="N39" s="12">
        <f>IF(OR(B39="",K39=""),"",SUM(I39:J39)-K39)</f>
        <v/>
      </c>
      <c r="O39" s="11">
        <f>IF(OR(N39="",L39=""),"",N39*L39)</f>
        <v/>
      </c>
      <c r="P39" s="9" t="n">
        <v>30</v>
      </c>
      <c r="Q39" s="12">
        <f>IF(OR(B39="",P39="",K39=""),"",MAX(0,P39-K39))</f>
        <v/>
      </c>
      <c r="R39" s="13">
        <f>IF(OR(Q39="",G39="",G39=0),"",ROUNDUP(Q39/G39,0))</f>
        <v/>
      </c>
      <c r="S39" s="14">
        <f>IF(B39="","",IF(L39="","Add price and units",IF(K39="","Not counted",IF(N39&lt;0,"Check count or delivery",""))))</f>
        <v/>
      </c>
    </row>
    <row r="40">
      <c r="A40" s="8" t="inlineStr">
        <is>
          <t>Bar</t>
        </is>
      </c>
      <c r="B40" s="8" t="inlineStr">
        <is>
          <t>Peroni</t>
        </is>
      </c>
      <c r="C40" s="8" t="inlineStr">
        <is>
          <t>Beer</t>
        </is>
      </c>
      <c r="D40" s="8" t="inlineStr">
        <is>
          <t>Bar</t>
        </is>
      </c>
      <c r="E40" s="8" t="inlineStr">
        <is>
          <t>bottle</t>
        </is>
      </c>
      <c r="F40" s="8" t="inlineStr">
        <is>
          <t>24 btl case</t>
        </is>
      </c>
      <c r="G40" s="9" t="n">
        <v>24</v>
      </c>
      <c r="H40" s="10" t="n">
        <v>38.4</v>
      </c>
      <c r="I40" s="9" t="n">
        <v>60</v>
      </c>
      <c r="J40" s="9" t="n">
        <v>96</v>
      </c>
      <c r="K40" s="9" t="n">
        <v>54</v>
      </c>
      <c r="L40" s="11">
        <f>IF(OR(B40="",G40="",G40=0),"",H40/G40)</f>
        <v/>
      </c>
      <c r="M40" s="11">
        <f>IF(OR(L40="",K40=""),"",K40*L40)</f>
        <v/>
      </c>
      <c r="N40" s="12">
        <f>IF(OR(B40="",K40=""),"",SUM(I40:J40)-K40)</f>
        <v/>
      </c>
      <c r="O40" s="11">
        <f>IF(OR(N40="",L40=""),"",N40*L40)</f>
        <v/>
      </c>
      <c r="P40" s="9" t="n">
        <v>96</v>
      </c>
      <c r="Q40" s="12">
        <f>IF(OR(B40="",P40="",K40=""),"",MAX(0,P40-K40))</f>
        <v/>
      </c>
      <c r="R40" s="13">
        <f>IF(OR(Q40="",G40="",G40=0),"",ROUNDUP(Q40/G40,0))</f>
        <v/>
      </c>
      <c r="S40" s="14">
        <f>IF(B40="","",IF(L40="","Add price and units",IF(K40="","Not counted",IF(N40&lt;0,"Check count or delivery",""))))</f>
        <v/>
      </c>
    </row>
    <row r="41">
      <c r="A41" s="8" t="inlineStr">
        <is>
          <t>Bar</t>
        </is>
      </c>
      <c r="B41" s="8" t="inlineStr">
        <is>
          <t>Gin, 1 l</t>
        </is>
      </c>
      <c r="C41" s="8" t="inlineStr">
        <is>
          <t>Spirits</t>
        </is>
      </c>
      <c r="D41" s="8" t="inlineStr">
        <is>
          <t>Bar</t>
        </is>
      </c>
      <c r="E41" s="8" t="inlineStr">
        <is>
          <t>bottle</t>
        </is>
      </c>
      <c r="F41" s="8" t="inlineStr">
        <is>
          <t>12 btl case</t>
        </is>
      </c>
      <c r="G41" s="9" t="n">
        <v>12</v>
      </c>
      <c r="H41" s="10" t="n">
        <v>252</v>
      </c>
      <c r="I41" s="9" t="n">
        <v>6.4</v>
      </c>
      <c r="J41" s="9" t="n">
        <v>6</v>
      </c>
      <c r="K41" s="9" t="n">
        <v>5.8</v>
      </c>
      <c r="L41" s="11">
        <f>IF(OR(B41="",G41="",G41=0),"",H41/G41)</f>
        <v/>
      </c>
      <c r="M41" s="11">
        <f>IF(OR(L41="",K41=""),"",K41*L41)</f>
        <v/>
      </c>
      <c r="N41" s="12">
        <f>IF(OR(B41="",K41=""),"",SUM(I41:J41)-K41)</f>
        <v/>
      </c>
      <c r="O41" s="11">
        <f>IF(OR(N41="",L41=""),"",N41*L41)</f>
        <v/>
      </c>
      <c r="P41" s="9" t="n">
        <v>8</v>
      </c>
      <c r="Q41" s="12">
        <f>IF(OR(B41="",P41="",K41=""),"",MAX(0,P41-K41))</f>
        <v/>
      </c>
      <c r="R41" s="13">
        <f>IF(OR(Q41="",G41="",G41=0),"",ROUNDUP(Q41/G41,0))</f>
        <v/>
      </c>
      <c r="S41" s="14">
        <f>IF(B41="","",IF(L41="","Add price and units",IF(K41="","Not counted",IF(N41&lt;0,"Check count or delivery",""))))</f>
        <v/>
      </c>
    </row>
    <row r="42">
      <c r="A42" s="8" t="inlineStr">
        <is>
          <t>Bar</t>
        </is>
      </c>
      <c r="B42" s="8" t="inlineStr">
        <is>
          <t>Campari, 1 l</t>
        </is>
      </c>
      <c r="C42" s="8" t="inlineStr">
        <is>
          <t>Spirits</t>
        </is>
      </c>
      <c r="D42" s="8" t="inlineStr">
        <is>
          <t>Bar</t>
        </is>
      </c>
      <c r="E42" s="8" t="inlineStr">
        <is>
          <t>bottle</t>
        </is>
      </c>
      <c r="F42" s="8" t="inlineStr">
        <is>
          <t>6 btl case</t>
        </is>
      </c>
      <c r="G42" s="9" t="n">
        <v>6</v>
      </c>
      <c r="H42" s="10" t="n">
        <v>171</v>
      </c>
      <c r="I42" s="9" t="n">
        <v>3.2</v>
      </c>
      <c r="J42" s="9" t="n">
        <v>6</v>
      </c>
      <c r="K42" s="9" t="n">
        <v>4.1</v>
      </c>
      <c r="L42" s="11">
        <f>IF(OR(B42="",G42="",G42=0),"",H42/G42)</f>
        <v/>
      </c>
      <c r="M42" s="11">
        <f>IF(OR(L42="",K42=""),"",K42*L42)</f>
        <v/>
      </c>
      <c r="N42" s="12">
        <f>IF(OR(B42="",K42=""),"",SUM(I42:J42)-K42)</f>
        <v/>
      </c>
      <c r="O42" s="11">
        <f>IF(OR(N42="",L42=""),"",N42*L42)</f>
        <v/>
      </c>
      <c r="P42" s="9" t="n">
        <v>6</v>
      </c>
      <c r="Q42" s="12">
        <f>IF(OR(B42="",P42="",K42=""),"",MAX(0,P42-K42))</f>
        <v/>
      </c>
      <c r="R42" s="13">
        <f>IF(OR(Q42="",G42="",G42=0),"",ROUNDUP(Q42/G42,0))</f>
        <v/>
      </c>
      <c r="S42" s="14">
        <f>IF(B42="","",IF(L42="","Add price and units",IF(K42="","Not counted",IF(N42&lt;0,"Check count or delivery",""))))</f>
        <v/>
      </c>
    </row>
    <row r="43">
      <c r="A43" s="8" t="n"/>
      <c r="B43" s="8" t="n"/>
      <c r="C43" s="8" t="n"/>
      <c r="D43" s="8" t="n"/>
      <c r="E43" s="8" t="n"/>
      <c r="F43" s="8" t="n"/>
      <c r="G43" s="9" t="n"/>
      <c r="H43" s="10" t="n"/>
      <c r="I43" s="9" t="n"/>
      <c r="J43" s="9" t="n"/>
      <c r="K43" s="9" t="n"/>
      <c r="L43" s="11">
        <f>IF(OR(B43="",G43="",G43=0),"",H43/G43)</f>
        <v/>
      </c>
      <c r="M43" s="11">
        <f>IF(OR(L43="",K43=""),"",K43*L43)</f>
        <v/>
      </c>
      <c r="N43" s="12">
        <f>IF(OR(B43="",K43=""),"",SUM(I43:J43)-K43)</f>
        <v/>
      </c>
      <c r="O43" s="11">
        <f>IF(OR(N43="",L43=""),"",N43*L43)</f>
        <v/>
      </c>
      <c r="P43" s="9" t="n"/>
      <c r="Q43" s="12">
        <f>IF(OR(B43="",P43="",K43=""),"",MAX(0,P43-K43))</f>
        <v/>
      </c>
      <c r="R43" s="13">
        <f>IF(OR(Q43="",G43="",G43=0),"",ROUNDUP(Q43/G43,0))</f>
        <v/>
      </c>
      <c r="S43" s="14">
        <f>IF(B43="","",IF(L43="","Add price and units",IF(K43="","Not counted",IF(N43&lt;0,"Check count or delivery",""))))</f>
        <v/>
      </c>
    </row>
    <row r="44">
      <c r="A44" s="8" t="n"/>
      <c r="B44" s="8" t="n"/>
      <c r="C44" s="8" t="n"/>
      <c r="D44" s="8" t="n"/>
      <c r="E44" s="8" t="n"/>
      <c r="F44" s="8" t="n"/>
      <c r="G44" s="9" t="n"/>
      <c r="H44" s="10" t="n"/>
      <c r="I44" s="9" t="n"/>
      <c r="J44" s="9" t="n"/>
      <c r="K44" s="9" t="n"/>
      <c r="L44" s="11">
        <f>IF(OR(B44="",G44="",G44=0),"",H44/G44)</f>
        <v/>
      </c>
      <c r="M44" s="11">
        <f>IF(OR(L44="",K44=""),"",K44*L44)</f>
        <v/>
      </c>
      <c r="N44" s="12">
        <f>IF(OR(B44="",K44=""),"",SUM(I44:J44)-K44)</f>
        <v/>
      </c>
      <c r="O44" s="11">
        <f>IF(OR(N44="",L44=""),"",N44*L44)</f>
        <v/>
      </c>
      <c r="P44" s="9" t="n"/>
      <c r="Q44" s="12">
        <f>IF(OR(B44="",P44="",K44=""),"",MAX(0,P44-K44))</f>
        <v/>
      </c>
      <c r="R44" s="13">
        <f>IF(OR(Q44="",G44="",G44=0),"",ROUNDUP(Q44/G44,0))</f>
        <v/>
      </c>
      <c r="S44" s="14">
        <f>IF(B44="","",IF(L44="","Add price and units",IF(K44="","Not counted",IF(N44&lt;0,"Check count or delivery",""))))</f>
        <v/>
      </c>
    </row>
    <row r="45">
      <c r="A45" s="8" t="n"/>
      <c r="B45" s="8" t="n"/>
      <c r="C45" s="8" t="n"/>
      <c r="D45" s="8" t="n"/>
      <c r="E45" s="8" t="n"/>
      <c r="F45" s="8" t="n"/>
      <c r="G45" s="9" t="n"/>
      <c r="H45" s="10" t="n"/>
      <c r="I45" s="9" t="n"/>
      <c r="J45" s="9" t="n"/>
      <c r="K45" s="9" t="n"/>
      <c r="L45" s="11">
        <f>IF(OR(B45="",G45="",G45=0),"",H45/G45)</f>
        <v/>
      </c>
      <c r="M45" s="11">
        <f>IF(OR(L45="",K45=""),"",K45*L45)</f>
        <v/>
      </c>
      <c r="N45" s="12">
        <f>IF(OR(B45="",K45=""),"",SUM(I45:J45)-K45)</f>
        <v/>
      </c>
      <c r="O45" s="11">
        <f>IF(OR(N45="",L45=""),"",N45*L45)</f>
        <v/>
      </c>
      <c r="P45" s="9" t="n"/>
      <c r="Q45" s="12">
        <f>IF(OR(B45="",P45="",K45=""),"",MAX(0,P45-K45))</f>
        <v/>
      </c>
      <c r="R45" s="13">
        <f>IF(OR(Q45="",G45="",G45=0),"",ROUNDUP(Q45/G45,0))</f>
        <v/>
      </c>
      <c r="S45" s="14">
        <f>IF(B45="","",IF(L45="","Add price and units",IF(K45="","Not counted",IF(N45&lt;0,"Check count or delivery",""))))</f>
        <v/>
      </c>
    </row>
    <row r="46">
      <c r="A46" s="8" t="n"/>
      <c r="B46" s="8" t="n"/>
      <c r="C46" s="8" t="n"/>
      <c r="D46" s="8" t="n"/>
      <c r="E46" s="8" t="n"/>
      <c r="F46" s="8" t="n"/>
      <c r="G46" s="9" t="n"/>
      <c r="H46" s="10" t="n"/>
      <c r="I46" s="9" t="n"/>
      <c r="J46" s="9" t="n"/>
      <c r="K46" s="9" t="n"/>
      <c r="L46" s="11">
        <f>IF(OR(B46="",G46="",G46=0),"",H46/G46)</f>
        <v/>
      </c>
      <c r="M46" s="11">
        <f>IF(OR(L46="",K46=""),"",K46*L46)</f>
        <v/>
      </c>
      <c r="N46" s="12">
        <f>IF(OR(B46="",K46=""),"",SUM(I46:J46)-K46)</f>
        <v/>
      </c>
      <c r="O46" s="11">
        <f>IF(OR(N46="",L46=""),"",N46*L46)</f>
        <v/>
      </c>
      <c r="P46" s="9" t="n"/>
      <c r="Q46" s="12">
        <f>IF(OR(B46="",P46="",K46=""),"",MAX(0,P46-K46))</f>
        <v/>
      </c>
      <c r="R46" s="13">
        <f>IF(OR(Q46="",G46="",G46=0),"",ROUNDUP(Q46/G46,0))</f>
        <v/>
      </c>
      <c r="S46" s="14">
        <f>IF(B46="","",IF(L46="","Add price and units",IF(K46="","Not counted",IF(N46&lt;0,"Check count or delivery",""))))</f>
        <v/>
      </c>
    </row>
    <row r="47">
      <c r="A47" s="8" t="n"/>
      <c r="B47" s="8" t="n"/>
      <c r="C47" s="8" t="n"/>
      <c r="D47" s="8" t="n"/>
      <c r="E47" s="8" t="n"/>
      <c r="F47" s="8" t="n"/>
      <c r="G47" s="9" t="n"/>
      <c r="H47" s="10" t="n"/>
      <c r="I47" s="9" t="n"/>
      <c r="J47" s="9" t="n"/>
      <c r="K47" s="9" t="n"/>
      <c r="L47" s="11">
        <f>IF(OR(B47="",G47="",G47=0),"",H47/G47)</f>
        <v/>
      </c>
      <c r="M47" s="11">
        <f>IF(OR(L47="",K47=""),"",K47*L47)</f>
        <v/>
      </c>
      <c r="N47" s="12">
        <f>IF(OR(B47="",K47=""),"",SUM(I47:J47)-K47)</f>
        <v/>
      </c>
      <c r="O47" s="11">
        <f>IF(OR(N47="",L47=""),"",N47*L47)</f>
        <v/>
      </c>
      <c r="P47" s="9" t="n"/>
      <c r="Q47" s="12">
        <f>IF(OR(B47="",P47="",K47=""),"",MAX(0,P47-K47))</f>
        <v/>
      </c>
      <c r="R47" s="13">
        <f>IF(OR(Q47="",G47="",G47=0),"",ROUNDUP(Q47/G47,0))</f>
        <v/>
      </c>
      <c r="S47" s="14">
        <f>IF(B47="","",IF(L47="","Add price and units",IF(K47="","Not counted",IF(N47&lt;0,"Check count or delivery",""))))</f>
        <v/>
      </c>
    </row>
    <row r="48">
      <c r="A48" s="8" t="n"/>
      <c r="B48" s="8" t="n"/>
      <c r="C48" s="8" t="n"/>
      <c r="D48" s="8" t="n"/>
      <c r="E48" s="8" t="n"/>
      <c r="F48" s="8" t="n"/>
      <c r="G48" s="9" t="n"/>
      <c r="H48" s="10" t="n"/>
      <c r="I48" s="9" t="n"/>
      <c r="J48" s="9" t="n"/>
      <c r="K48" s="9" t="n"/>
      <c r="L48" s="11">
        <f>IF(OR(B48="",G48="",G48=0),"",H48/G48)</f>
        <v/>
      </c>
      <c r="M48" s="11">
        <f>IF(OR(L48="",K48=""),"",K48*L48)</f>
        <v/>
      </c>
      <c r="N48" s="12">
        <f>IF(OR(B48="",K48=""),"",SUM(I48:J48)-K48)</f>
        <v/>
      </c>
      <c r="O48" s="11">
        <f>IF(OR(N48="",L48=""),"",N48*L48)</f>
        <v/>
      </c>
      <c r="P48" s="9" t="n"/>
      <c r="Q48" s="12">
        <f>IF(OR(B48="",P48="",K48=""),"",MAX(0,P48-K48))</f>
        <v/>
      </c>
      <c r="R48" s="13">
        <f>IF(OR(Q48="",G48="",G48=0),"",ROUNDUP(Q48/G48,0))</f>
        <v/>
      </c>
      <c r="S48" s="14">
        <f>IF(B48="","",IF(L48="","Add price and units",IF(K48="","Not counted",IF(N48&lt;0,"Check count or delivery",""))))</f>
        <v/>
      </c>
    </row>
    <row r="49">
      <c r="A49" s="8" t="n"/>
      <c r="B49" s="8" t="n"/>
      <c r="C49" s="8" t="n"/>
      <c r="D49" s="8" t="n"/>
      <c r="E49" s="8" t="n"/>
      <c r="F49" s="8" t="n"/>
      <c r="G49" s="9" t="n"/>
      <c r="H49" s="10" t="n"/>
      <c r="I49" s="9" t="n"/>
      <c r="J49" s="9" t="n"/>
      <c r="K49" s="9" t="n"/>
      <c r="L49" s="11">
        <f>IF(OR(B49="",G49="",G49=0),"",H49/G49)</f>
        <v/>
      </c>
      <c r="M49" s="11">
        <f>IF(OR(L49="",K49=""),"",K49*L49)</f>
        <v/>
      </c>
      <c r="N49" s="12">
        <f>IF(OR(B49="",K49=""),"",SUM(I49:J49)-K49)</f>
        <v/>
      </c>
      <c r="O49" s="11">
        <f>IF(OR(N49="",L49=""),"",N49*L49)</f>
        <v/>
      </c>
      <c r="P49" s="9" t="n"/>
      <c r="Q49" s="12">
        <f>IF(OR(B49="",P49="",K49=""),"",MAX(0,P49-K49))</f>
        <v/>
      </c>
      <c r="R49" s="13">
        <f>IF(OR(Q49="",G49="",G49=0),"",ROUNDUP(Q49/G49,0))</f>
        <v/>
      </c>
      <c r="S49" s="14">
        <f>IF(B49="","",IF(L49="","Add price and units",IF(K49="","Not counted",IF(N49&lt;0,"Check count or delivery",""))))</f>
        <v/>
      </c>
    </row>
    <row r="50">
      <c r="A50" s="8" t="n"/>
      <c r="B50" s="8" t="n"/>
      <c r="C50" s="8" t="n"/>
      <c r="D50" s="8" t="n"/>
      <c r="E50" s="8" t="n"/>
      <c r="F50" s="8" t="n"/>
      <c r="G50" s="9" t="n"/>
      <c r="H50" s="10" t="n"/>
      <c r="I50" s="9" t="n"/>
      <c r="J50" s="9" t="n"/>
      <c r="K50" s="9" t="n"/>
      <c r="L50" s="11">
        <f>IF(OR(B50="",G50="",G50=0),"",H50/G50)</f>
        <v/>
      </c>
      <c r="M50" s="11">
        <f>IF(OR(L50="",K50=""),"",K50*L50)</f>
        <v/>
      </c>
      <c r="N50" s="12">
        <f>IF(OR(B50="",K50=""),"",SUM(I50:J50)-K50)</f>
        <v/>
      </c>
      <c r="O50" s="11">
        <f>IF(OR(N50="",L50=""),"",N50*L50)</f>
        <v/>
      </c>
      <c r="P50" s="9" t="n"/>
      <c r="Q50" s="12">
        <f>IF(OR(B50="",P50="",K50=""),"",MAX(0,P50-K50))</f>
        <v/>
      </c>
      <c r="R50" s="13">
        <f>IF(OR(Q50="",G50="",G50=0),"",ROUNDUP(Q50/G50,0))</f>
        <v/>
      </c>
      <c r="S50" s="14">
        <f>IF(B50="","",IF(L50="","Add price and units",IF(K50="","Not counted",IF(N50&lt;0,"Check count or delivery",""))))</f>
        <v/>
      </c>
    </row>
    <row r="51">
      <c r="A51" s="8" t="n"/>
      <c r="B51" s="8" t="n"/>
      <c r="C51" s="8" t="n"/>
      <c r="D51" s="8" t="n"/>
      <c r="E51" s="8" t="n"/>
      <c r="F51" s="8" t="n"/>
      <c r="G51" s="9" t="n"/>
      <c r="H51" s="10" t="n"/>
      <c r="I51" s="9" t="n"/>
      <c r="J51" s="9" t="n"/>
      <c r="K51" s="9" t="n"/>
      <c r="L51" s="11">
        <f>IF(OR(B51="",G51="",G51=0),"",H51/G51)</f>
        <v/>
      </c>
      <c r="M51" s="11">
        <f>IF(OR(L51="",K51=""),"",K51*L51)</f>
        <v/>
      </c>
      <c r="N51" s="12">
        <f>IF(OR(B51="",K51=""),"",SUM(I51:J51)-K51)</f>
        <v/>
      </c>
      <c r="O51" s="11">
        <f>IF(OR(N51="",L51=""),"",N51*L51)</f>
        <v/>
      </c>
      <c r="P51" s="9" t="n"/>
      <c r="Q51" s="12">
        <f>IF(OR(B51="",P51="",K51=""),"",MAX(0,P51-K51))</f>
        <v/>
      </c>
      <c r="R51" s="13">
        <f>IF(OR(Q51="",G51="",G51=0),"",ROUNDUP(Q51/G51,0))</f>
        <v/>
      </c>
      <c r="S51" s="14">
        <f>IF(B51="","",IF(L51="","Add price and units",IF(K51="","Not counted",IF(N51&lt;0,"Check count or delivery",""))))</f>
        <v/>
      </c>
    </row>
    <row r="52">
      <c r="A52" s="8" t="n"/>
      <c r="B52" s="8" t="n"/>
      <c r="C52" s="8" t="n"/>
      <c r="D52" s="8" t="n"/>
      <c r="E52" s="8" t="n"/>
      <c r="F52" s="8" t="n"/>
      <c r="G52" s="9" t="n"/>
      <c r="H52" s="10" t="n"/>
      <c r="I52" s="9" t="n"/>
      <c r="J52" s="9" t="n"/>
      <c r="K52" s="9" t="n"/>
      <c r="L52" s="11">
        <f>IF(OR(B52="",G52="",G52=0),"",H52/G52)</f>
        <v/>
      </c>
      <c r="M52" s="11">
        <f>IF(OR(L52="",K52=""),"",K52*L52)</f>
        <v/>
      </c>
      <c r="N52" s="12">
        <f>IF(OR(B52="",K52=""),"",SUM(I52:J52)-K52)</f>
        <v/>
      </c>
      <c r="O52" s="11">
        <f>IF(OR(N52="",L52=""),"",N52*L52)</f>
        <v/>
      </c>
      <c r="P52" s="9" t="n"/>
      <c r="Q52" s="12">
        <f>IF(OR(B52="",P52="",K52=""),"",MAX(0,P52-K52))</f>
        <v/>
      </c>
      <c r="R52" s="13">
        <f>IF(OR(Q52="",G52="",G52=0),"",ROUNDUP(Q52/G52,0))</f>
        <v/>
      </c>
      <c r="S52" s="14">
        <f>IF(B52="","",IF(L52="","Add price and units",IF(K52="","Not counted",IF(N52&lt;0,"Check count or delivery",""))))</f>
        <v/>
      </c>
    </row>
    <row r="53">
      <c r="A53" s="8" t="n"/>
      <c r="B53" s="8" t="n"/>
      <c r="C53" s="8" t="n"/>
      <c r="D53" s="8" t="n"/>
      <c r="E53" s="8" t="n"/>
      <c r="F53" s="8" t="n"/>
      <c r="G53" s="9" t="n"/>
      <c r="H53" s="10" t="n"/>
      <c r="I53" s="9" t="n"/>
      <c r="J53" s="9" t="n"/>
      <c r="K53" s="9" t="n"/>
      <c r="L53" s="11">
        <f>IF(OR(B53="",G53="",G53=0),"",H53/G53)</f>
        <v/>
      </c>
      <c r="M53" s="11">
        <f>IF(OR(L53="",K53=""),"",K53*L53)</f>
        <v/>
      </c>
      <c r="N53" s="12">
        <f>IF(OR(B53="",K53=""),"",SUM(I53:J53)-K53)</f>
        <v/>
      </c>
      <c r="O53" s="11">
        <f>IF(OR(N53="",L53=""),"",N53*L53)</f>
        <v/>
      </c>
      <c r="P53" s="9" t="n"/>
      <c r="Q53" s="12">
        <f>IF(OR(B53="",P53="",K53=""),"",MAX(0,P53-K53))</f>
        <v/>
      </c>
      <c r="R53" s="13">
        <f>IF(OR(Q53="",G53="",G53=0),"",ROUNDUP(Q53/G53,0))</f>
        <v/>
      </c>
      <c r="S53" s="14">
        <f>IF(B53="","",IF(L53="","Add price and units",IF(K53="","Not counted",IF(N53&lt;0,"Check count or delivery",""))))</f>
        <v/>
      </c>
    </row>
    <row r="54">
      <c r="A54" s="8" t="n"/>
      <c r="B54" s="8" t="n"/>
      <c r="C54" s="8" t="n"/>
      <c r="D54" s="8" t="n"/>
      <c r="E54" s="8" t="n"/>
      <c r="F54" s="8" t="n"/>
      <c r="G54" s="9" t="n"/>
      <c r="H54" s="10" t="n"/>
      <c r="I54" s="9" t="n"/>
      <c r="J54" s="9" t="n"/>
      <c r="K54" s="9" t="n"/>
      <c r="L54" s="11">
        <f>IF(OR(B54="",G54="",G54=0),"",H54/G54)</f>
        <v/>
      </c>
      <c r="M54" s="11">
        <f>IF(OR(L54="",K54=""),"",K54*L54)</f>
        <v/>
      </c>
      <c r="N54" s="12">
        <f>IF(OR(B54="",K54=""),"",SUM(I54:J54)-K54)</f>
        <v/>
      </c>
      <c r="O54" s="11">
        <f>IF(OR(N54="",L54=""),"",N54*L54)</f>
        <v/>
      </c>
      <c r="P54" s="9" t="n"/>
      <c r="Q54" s="12">
        <f>IF(OR(B54="",P54="",K54=""),"",MAX(0,P54-K54))</f>
        <v/>
      </c>
      <c r="R54" s="13">
        <f>IF(OR(Q54="",G54="",G54=0),"",ROUNDUP(Q54/G54,0))</f>
        <v/>
      </c>
      <c r="S54" s="14">
        <f>IF(B54="","",IF(L54="","Add price and units",IF(K54="","Not counted",IF(N54&lt;0,"Check count or delivery",""))))</f>
        <v/>
      </c>
    </row>
    <row r="55">
      <c r="A55" s="8" t="n"/>
      <c r="B55" s="8" t="n"/>
      <c r="C55" s="8" t="n"/>
      <c r="D55" s="8" t="n"/>
      <c r="E55" s="8" t="n"/>
      <c r="F55" s="8" t="n"/>
      <c r="G55" s="9" t="n"/>
      <c r="H55" s="10" t="n"/>
      <c r="I55" s="9" t="n"/>
      <c r="J55" s="9" t="n"/>
      <c r="K55" s="9" t="n"/>
      <c r="L55" s="11">
        <f>IF(OR(B55="",G55="",G55=0),"",H55/G55)</f>
        <v/>
      </c>
      <c r="M55" s="11">
        <f>IF(OR(L55="",K55=""),"",K55*L55)</f>
        <v/>
      </c>
      <c r="N55" s="12">
        <f>IF(OR(B55="",K55=""),"",SUM(I55:J55)-K55)</f>
        <v/>
      </c>
      <c r="O55" s="11">
        <f>IF(OR(N55="",L55=""),"",N55*L55)</f>
        <v/>
      </c>
      <c r="P55" s="9" t="n"/>
      <c r="Q55" s="12">
        <f>IF(OR(B55="",P55="",K55=""),"",MAX(0,P55-K55))</f>
        <v/>
      </c>
      <c r="R55" s="13">
        <f>IF(OR(Q55="",G55="",G55=0),"",ROUNDUP(Q55/G55,0))</f>
        <v/>
      </c>
      <c r="S55" s="14">
        <f>IF(B55="","",IF(L55="","Add price and units",IF(K55="","Not counted",IF(N55&lt;0,"Check count or delivery",""))))</f>
        <v/>
      </c>
    </row>
    <row r="56">
      <c r="A56" s="8" t="n"/>
      <c r="B56" s="8" t="n"/>
      <c r="C56" s="8" t="n"/>
      <c r="D56" s="8" t="n"/>
      <c r="E56" s="8" t="n"/>
      <c r="F56" s="8" t="n"/>
      <c r="G56" s="9" t="n"/>
      <c r="H56" s="10" t="n"/>
      <c r="I56" s="9" t="n"/>
      <c r="J56" s="9" t="n"/>
      <c r="K56" s="9" t="n"/>
      <c r="L56" s="11">
        <f>IF(OR(B56="",G56="",G56=0),"",H56/G56)</f>
        <v/>
      </c>
      <c r="M56" s="11">
        <f>IF(OR(L56="",K56=""),"",K56*L56)</f>
        <v/>
      </c>
      <c r="N56" s="12">
        <f>IF(OR(B56="",K56=""),"",SUM(I56:J56)-K56)</f>
        <v/>
      </c>
      <c r="O56" s="11">
        <f>IF(OR(N56="",L56=""),"",N56*L56)</f>
        <v/>
      </c>
      <c r="P56" s="9" t="n"/>
      <c r="Q56" s="12">
        <f>IF(OR(B56="",P56="",K56=""),"",MAX(0,P56-K56))</f>
        <v/>
      </c>
      <c r="R56" s="13">
        <f>IF(OR(Q56="",G56="",G56=0),"",ROUNDUP(Q56/G56,0))</f>
        <v/>
      </c>
      <c r="S56" s="14">
        <f>IF(B56="","",IF(L56="","Add price and units",IF(K56="","Not counted",IF(N56&lt;0,"Check count or delivery",""))))</f>
        <v/>
      </c>
    </row>
    <row r="57">
      <c r="A57" s="8" t="n"/>
      <c r="B57" s="8" t="n"/>
      <c r="C57" s="8" t="n"/>
      <c r="D57" s="8" t="n"/>
      <c r="E57" s="8" t="n"/>
      <c r="F57" s="8" t="n"/>
      <c r="G57" s="9" t="n"/>
      <c r="H57" s="10" t="n"/>
      <c r="I57" s="9" t="n"/>
      <c r="J57" s="9" t="n"/>
      <c r="K57" s="9" t="n"/>
      <c r="L57" s="11">
        <f>IF(OR(B57="",G57="",G57=0),"",H57/G57)</f>
        <v/>
      </c>
      <c r="M57" s="11">
        <f>IF(OR(L57="",K57=""),"",K57*L57)</f>
        <v/>
      </c>
      <c r="N57" s="12">
        <f>IF(OR(B57="",K57=""),"",SUM(I57:J57)-K57)</f>
        <v/>
      </c>
      <c r="O57" s="11">
        <f>IF(OR(N57="",L57=""),"",N57*L57)</f>
        <v/>
      </c>
      <c r="P57" s="9" t="n"/>
      <c r="Q57" s="12">
        <f>IF(OR(B57="",P57="",K57=""),"",MAX(0,P57-K57))</f>
        <v/>
      </c>
      <c r="R57" s="13">
        <f>IF(OR(Q57="",G57="",G57=0),"",ROUNDUP(Q57/G57,0))</f>
        <v/>
      </c>
      <c r="S57" s="14">
        <f>IF(B57="","",IF(L57="","Add price and units",IF(K57="","Not counted",IF(N57&lt;0,"Check count or delivery",""))))</f>
        <v/>
      </c>
    </row>
    <row r="58">
      <c r="A58" s="8" t="n"/>
      <c r="B58" s="8" t="n"/>
      <c r="C58" s="8" t="n"/>
      <c r="D58" s="8" t="n"/>
      <c r="E58" s="8" t="n"/>
      <c r="F58" s="8" t="n"/>
      <c r="G58" s="9" t="n"/>
      <c r="H58" s="10" t="n"/>
      <c r="I58" s="9" t="n"/>
      <c r="J58" s="9" t="n"/>
      <c r="K58" s="9" t="n"/>
      <c r="L58" s="11">
        <f>IF(OR(B58="",G58="",G58=0),"",H58/G58)</f>
        <v/>
      </c>
      <c r="M58" s="11">
        <f>IF(OR(L58="",K58=""),"",K58*L58)</f>
        <v/>
      </c>
      <c r="N58" s="12">
        <f>IF(OR(B58="",K58=""),"",SUM(I58:J58)-K58)</f>
        <v/>
      </c>
      <c r="O58" s="11">
        <f>IF(OR(N58="",L58=""),"",N58*L58)</f>
        <v/>
      </c>
      <c r="P58" s="9" t="n"/>
      <c r="Q58" s="12">
        <f>IF(OR(B58="",P58="",K58=""),"",MAX(0,P58-K58))</f>
        <v/>
      </c>
      <c r="R58" s="13">
        <f>IF(OR(Q58="",G58="",G58=0),"",ROUNDUP(Q58/G58,0))</f>
        <v/>
      </c>
      <c r="S58" s="14">
        <f>IF(B58="","",IF(L58="","Add price and units",IF(K58="","Not counted",IF(N58&lt;0,"Check count or delivery",""))))</f>
        <v/>
      </c>
    </row>
    <row r="59">
      <c r="A59" s="8" t="n"/>
      <c r="B59" s="8" t="n"/>
      <c r="C59" s="8" t="n"/>
      <c r="D59" s="8" t="n"/>
      <c r="E59" s="8" t="n"/>
      <c r="F59" s="8" t="n"/>
      <c r="G59" s="9" t="n"/>
      <c r="H59" s="10" t="n"/>
      <c r="I59" s="9" t="n"/>
      <c r="J59" s="9" t="n"/>
      <c r="K59" s="9" t="n"/>
      <c r="L59" s="11">
        <f>IF(OR(B59="",G59="",G59=0),"",H59/G59)</f>
        <v/>
      </c>
      <c r="M59" s="11">
        <f>IF(OR(L59="",K59=""),"",K59*L59)</f>
        <v/>
      </c>
      <c r="N59" s="12">
        <f>IF(OR(B59="",K59=""),"",SUM(I59:J59)-K59)</f>
        <v/>
      </c>
      <c r="O59" s="11">
        <f>IF(OR(N59="",L59=""),"",N59*L59)</f>
        <v/>
      </c>
      <c r="P59" s="9" t="n"/>
      <c r="Q59" s="12">
        <f>IF(OR(B59="",P59="",K59=""),"",MAX(0,P59-K59))</f>
        <v/>
      </c>
      <c r="R59" s="13">
        <f>IF(OR(Q59="",G59="",G59=0),"",ROUNDUP(Q59/G59,0))</f>
        <v/>
      </c>
      <c r="S59" s="14">
        <f>IF(B59="","",IF(L59="","Add price and units",IF(K59="","Not counted",IF(N59&lt;0,"Check count or delivery",""))))</f>
        <v/>
      </c>
    </row>
    <row r="60">
      <c r="A60" s="8" t="n"/>
      <c r="B60" s="8" t="n"/>
      <c r="C60" s="8" t="n"/>
      <c r="D60" s="8" t="n"/>
      <c r="E60" s="8" t="n"/>
      <c r="F60" s="8" t="n"/>
      <c r="G60" s="9" t="n"/>
      <c r="H60" s="10" t="n"/>
      <c r="I60" s="9" t="n"/>
      <c r="J60" s="9" t="n"/>
      <c r="K60" s="9" t="n"/>
      <c r="L60" s="11">
        <f>IF(OR(B60="",G60="",G60=0),"",H60/G60)</f>
        <v/>
      </c>
      <c r="M60" s="11">
        <f>IF(OR(L60="",K60=""),"",K60*L60)</f>
        <v/>
      </c>
      <c r="N60" s="12">
        <f>IF(OR(B60="",K60=""),"",SUM(I60:J60)-K60)</f>
        <v/>
      </c>
      <c r="O60" s="11">
        <f>IF(OR(N60="",L60=""),"",N60*L60)</f>
        <v/>
      </c>
      <c r="P60" s="9" t="n"/>
      <c r="Q60" s="12">
        <f>IF(OR(B60="",P60="",K60=""),"",MAX(0,P60-K60))</f>
        <v/>
      </c>
      <c r="R60" s="13">
        <f>IF(OR(Q60="",G60="",G60=0),"",ROUNDUP(Q60/G60,0))</f>
        <v/>
      </c>
      <c r="S60" s="14">
        <f>IF(B60="","",IF(L60="","Add price and units",IF(K60="","Not counted",IF(N60&lt;0,"Check count or delivery",""))))</f>
        <v/>
      </c>
    </row>
    <row r="61">
      <c r="A61" s="8" t="n"/>
      <c r="B61" s="8" t="n"/>
      <c r="C61" s="8" t="n"/>
      <c r="D61" s="8" t="n"/>
      <c r="E61" s="8" t="n"/>
      <c r="F61" s="8" t="n"/>
      <c r="G61" s="9" t="n"/>
      <c r="H61" s="10" t="n"/>
      <c r="I61" s="9" t="n"/>
      <c r="J61" s="9" t="n"/>
      <c r="K61" s="9" t="n"/>
      <c r="L61" s="11">
        <f>IF(OR(B61="",G61="",G61=0),"",H61/G61)</f>
        <v/>
      </c>
      <c r="M61" s="11">
        <f>IF(OR(L61="",K61=""),"",K61*L61)</f>
        <v/>
      </c>
      <c r="N61" s="12">
        <f>IF(OR(B61="",K61=""),"",SUM(I61:J61)-K61)</f>
        <v/>
      </c>
      <c r="O61" s="11">
        <f>IF(OR(N61="",L61=""),"",N61*L61)</f>
        <v/>
      </c>
      <c r="P61" s="9" t="n"/>
      <c r="Q61" s="12">
        <f>IF(OR(B61="",P61="",K61=""),"",MAX(0,P61-K61))</f>
        <v/>
      </c>
      <c r="R61" s="13">
        <f>IF(OR(Q61="",G61="",G61=0),"",ROUNDUP(Q61/G61,0))</f>
        <v/>
      </c>
      <c r="S61" s="14">
        <f>IF(B61="","",IF(L61="","Add price and units",IF(K61="","Not counted",IF(N61&lt;0,"Check count or delivery",""))))</f>
        <v/>
      </c>
    </row>
    <row r="62">
      <c r="A62" s="8" t="n"/>
      <c r="B62" s="8" t="n"/>
      <c r="C62" s="8" t="n"/>
      <c r="D62" s="8" t="n"/>
      <c r="E62" s="8" t="n"/>
      <c r="F62" s="8" t="n"/>
      <c r="G62" s="9" t="n"/>
      <c r="H62" s="10" t="n"/>
      <c r="I62" s="9" t="n"/>
      <c r="J62" s="9" t="n"/>
      <c r="K62" s="9" t="n"/>
      <c r="L62" s="11">
        <f>IF(OR(B62="",G62="",G62=0),"",H62/G62)</f>
        <v/>
      </c>
      <c r="M62" s="11">
        <f>IF(OR(L62="",K62=""),"",K62*L62)</f>
        <v/>
      </c>
      <c r="N62" s="12">
        <f>IF(OR(B62="",K62=""),"",SUM(I62:J62)-K62)</f>
        <v/>
      </c>
      <c r="O62" s="11">
        <f>IF(OR(N62="",L62=""),"",N62*L62)</f>
        <v/>
      </c>
      <c r="P62" s="9" t="n"/>
      <c r="Q62" s="12">
        <f>IF(OR(B62="",P62="",K62=""),"",MAX(0,P62-K62))</f>
        <v/>
      </c>
      <c r="R62" s="13">
        <f>IF(OR(Q62="",G62="",G62=0),"",ROUNDUP(Q62/G62,0))</f>
        <v/>
      </c>
      <c r="S62" s="14">
        <f>IF(B62="","",IF(L62="","Add price and units",IF(K62="","Not counted",IF(N62&lt;0,"Check count or delivery",""))))</f>
        <v/>
      </c>
    </row>
    <row r="63">
      <c r="A63" s="8" t="n"/>
      <c r="B63" s="8" t="n"/>
      <c r="C63" s="8" t="n"/>
      <c r="D63" s="8" t="n"/>
      <c r="E63" s="8" t="n"/>
      <c r="F63" s="8" t="n"/>
      <c r="G63" s="9" t="n"/>
      <c r="H63" s="10" t="n"/>
      <c r="I63" s="9" t="n"/>
      <c r="J63" s="9" t="n"/>
      <c r="K63" s="9" t="n"/>
      <c r="L63" s="11">
        <f>IF(OR(B63="",G63="",G63=0),"",H63/G63)</f>
        <v/>
      </c>
      <c r="M63" s="11">
        <f>IF(OR(L63="",K63=""),"",K63*L63)</f>
        <v/>
      </c>
      <c r="N63" s="12">
        <f>IF(OR(B63="",K63=""),"",SUM(I63:J63)-K63)</f>
        <v/>
      </c>
      <c r="O63" s="11">
        <f>IF(OR(N63="",L63=""),"",N63*L63)</f>
        <v/>
      </c>
      <c r="P63" s="9" t="n"/>
      <c r="Q63" s="12">
        <f>IF(OR(B63="",P63="",K63=""),"",MAX(0,P63-K63))</f>
        <v/>
      </c>
      <c r="R63" s="13">
        <f>IF(OR(Q63="",G63="",G63=0),"",ROUNDUP(Q63/G63,0))</f>
        <v/>
      </c>
      <c r="S63" s="14">
        <f>IF(B63="","",IF(L63="","Add price and units",IF(K63="","Not counted",IF(N63&lt;0,"Check count or delivery",""))))</f>
        <v/>
      </c>
    </row>
    <row r="64">
      <c r="A64" s="8" t="n"/>
      <c r="B64" s="8" t="n"/>
      <c r="C64" s="8" t="n"/>
      <c r="D64" s="8" t="n"/>
      <c r="E64" s="8" t="n"/>
      <c r="F64" s="8" t="n"/>
      <c r="G64" s="9" t="n"/>
      <c r="H64" s="10" t="n"/>
      <c r="I64" s="9" t="n"/>
      <c r="J64" s="9" t="n"/>
      <c r="K64" s="9" t="n"/>
      <c r="L64" s="11">
        <f>IF(OR(B64="",G64="",G64=0),"",H64/G64)</f>
        <v/>
      </c>
      <c r="M64" s="11">
        <f>IF(OR(L64="",K64=""),"",K64*L64)</f>
        <v/>
      </c>
      <c r="N64" s="12">
        <f>IF(OR(B64="",K64=""),"",SUM(I64:J64)-K64)</f>
        <v/>
      </c>
      <c r="O64" s="11">
        <f>IF(OR(N64="",L64=""),"",N64*L64)</f>
        <v/>
      </c>
      <c r="P64" s="9" t="n"/>
      <c r="Q64" s="12">
        <f>IF(OR(B64="",P64="",K64=""),"",MAX(0,P64-K64))</f>
        <v/>
      </c>
      <c r="R64" s="13">
        <f>IF(OR(Q64="",G64="",G64=0),"",ROUNDUP(Q64/G64,0))</f>
        <v/>
      </c>
      <c r="S64" s="14">
        <f>IF(B64="","",IF(L64="","Add price and units",IF(K64="","Not counted",IF(N64&lt;0,"Check count or delivery",""))))</f>
        <v/>
      </c>
    </row>
    <row r="65">
      <c r="A65" s="8" t="n"/>
      <c r="B65" s="8" t="n"/>
      <c r="C65" s="8" t="n"/>
      <c r="D65" s="8" t="n"/>
      <c r="E65" s="8" t="n"/>
      <c r="F65" s="8" t="n"/>
      <c r="G65" s="9" t="n"/>
      <c r="H65" s="10" t="n"/>
      <c r="I65" s="9" t="n"/>
      <c r="J65" s="9" t="n"/>
      <c r="K65" s="9" t="n"/>
      <c r="L65" s="11">
        <f>IF(OR(B65="",G65="",G65=0),"",H65/G65)</f>
        <v/>
      </c>
      <c r="M65" s="11">
        <f>IF(OR(L65="",K65=""),"",K65*L65)</f>
        <v/>
      </c>
      <c r="N65" s="12">
        <f>IF(OR(B65="",K65=""),"",SUM(I65:J65)-K65)</f>
        <v/>
      </c>
      <c r="O65" s="11">
        <f>IF(OR(N65="",L65=""),"",N65*L65)</f>
        <v/>
      </c>
      <c r="P65" s="9" t="n"/>
      <c r="Q65" s="12">
        <f>IF(OR(B65="",P65="",K65=""),"",MAX(0,P65-K65))</f>
        <v/>
      </c>
      <c r="R65" s="13">
        <f>IF(OR(Q65="",G65="",G65=0),"",ROUNDUP(Q65/G65,0))</f>
        <v/>
      </c>
      <c r="S65" s="14">
        <f>IF(B65="","",IF(L65="","Add price and units",IF(K65="","Not counted",IF(N65&lt;0,"Check count or delivery",""))))</f>
        <v/>
      </c>
    </row>
    <row r="66">
      <c r="A66" s="8" t="n"/>
      <c r="B66" s="8" t="n"/>
      <c r="C66" s="8" t="n"/>
      <c r="D66" s="8" t="n"/>
      <c r="E66" s="8" t="n"/>
      <c r="F66" s="8" t="n"/>
      <c r="G66" s="9" t="n"/>
      <c r="H66" s="10" t="n"/>
      <c r="I66" s="9" t="n"/>
      <c r="J66" s="9" t="n"/>
      <c r="K66" s="9" t="n"/>
      <c r="L66" s="11">
        <f>IF(OR(B66="",G66="",G66=0),"",H66/G66)</f>
        <v/>
      </c>
      <c r="M66" s="11">
        <f>IF(OR(L66="",K66=""),"",K66*L66)</f>
        <v/>
      </c>
      <c r="N66" s="12">
        <f>IF(OR(B66="",K66=""),"",SUM(I66:J66)-K66)</f>
        <v/>
      </c>
      <c r="O66" s="11">
        <f>IF(OR(N66="",L66=""),"",N66*L66)</f>
        <v/>
      </c>
      <c r="P66" s="9" t="n"/>
      <c r="Q66" s="12">
        <f>IF(OR(B66="",P66="",K66=""),"",MAX(0,P66-K66))</f>
        <v/>
      </c>
      <c r="R66" s="13">
        <f>IF(OR(Q66="",G66="",G66=0),"",ROUNDUP(Q66/G66,0))</f>
        <v/>
      </c>
      <c r="S66" s="14">
        <f>IF(B66="","",IF(L66="","Add price and units",IF(K66="","Not counted",IF(N66&lt;0,"Check count or delivery",""))))</f>
        <v/>
      </c>
    </row>
    <row r="67">
      <c r="A67" s="8" t="n"/>
      <c r="B67" s="8" t="n"/>
      <c r="C67" s="8" t="n"/>
      <c r="D67" s="8" t="n"/>
      <c r="E67" s="8" t="n"/>
      <c r="F67" s="8" t="n"/>
      <c r="G67" s="9" t="n"/>
      <c r="H67" s="10" t="n"/>
      <c r="I67" s="9" t="n"/>
      <c r="J67" s="9" t="n"/>
      <c r="K67" s="9" t="n"/>
      <c r="L67" s="11">
        <f>IF(OR(B67="",G67="",G67=0),"",H67/G67)</f>
        <v/>
      </c>
      <c r="M67" s="11">
        <f>IF(OR(L67="",K67=""),"",K67*L67)</f>
        <v/>
      </c>
      <c r="N67" s="12">
        <f>IF(OR(B67="",K67=""),"",SUM(I67:J67)-K67)</f>
        <v/>
      </c>
      <c r="O67" s="11">
        <f>IF(OR(N67="",L67=""),"",N67*L67)</f>
        <v/>
      </c>
      <c r="P67" s="9" t="n"/>
      <c r="Q67" s="12">
        <f>IF(OR(B67="",P67="",K67=""),"",MAX(0,P67-K67))</f>
        <v/>
      </c>
      <c r="R67" s="13">
        <f>IF(OR(Q67="",G67="",G67=0),"",ROUNDUP(Q67/G67,0))</f>
        <v/>
      </c>
      <c r="S67" s="14">
        <f>IF(B67="","",IF(L67="","Add price and units",IF(K67="","Not counted",IF(N67&lt;0,"Check count or delivery",""))))</f>
        <v/>
      </c>
    </row>
    <row r="68">
      <c r="A68" s="8" t="n"/>
      <c r="B68" s="8" t="n"/>
      <c r="C68" s="8" t="n"/>
      <c r="D68" s="8" t="n"/>
      <c r="E68" s="8" t="n"/>
      <c r="F68" s="8" t="n"/>
      <c r="G68" s="9" t="n"/>
      <c r="H68" s="10" t="n"/>
      <c r="I68" s="9" t="n"/>
      <c r="J68" s="9" t="n"/>
      <c r="K68" s="9" t="n"/>
      <c r="L68" s="11">
        <f>IF(OR(B68="",G68="",G68=0),"",H68/G68)</f>
        <v/>
      </c>
      <c r="M68" s="11">
        <f>IF(OR(L68="",K68=""),"",K68*L68)</f>
        <v/>
      </c>
      <c r="N68" s="12">
        <f>IF(OR(B68="",K68=""),"",SUM(I68:J68)-K68)</f>
        <v/>
      </c>
      <c r="O68" s="11">
        <f>IF(OR(N68="",L68=""),"",N68*L68)</f>
        <v/>
      </c>
      <c r="P68" s="9" t="n"/>
      <c r="Q68" s="12">
        <f>IF(OR(B68="",P68="",K68=""),"",MAX(0,P68-K68))</f>
        <v/>
      </c>
      <c r="R68" s="13">
        <f>IF(OR(Q68="",G68="",G68=0),"",ROUNDUP(Q68/G68,0))</f>
        <v/>
      </c>
      <c r="S68" s="14">
        <f>IF(B68="","",IF(L68="","Add price and units",IF(K68="","Not counted",IF(N68&lt;0,"Check count or delivery",""))))</f>
        <v/>
      </c>
    </row>
    <row r="69">
      <c r="A69" s="8" t="n"/>
      <c r="B69" s="8" t="n"/>
      <c r="C69" s="8" t="n"/>
      <c r="D69" s="8" t="n"/>
      <c r="E69" s="8" t="n"/>
      <c r="F69" s="8" t="n"/>
      <c r="G69" s="9" t="n"/>
      <c r="H69" s="10" t="n"/>
      <c r="I69" s="9" t="n"/>
      <c r="J69" s="9" t="n"/>
      <c r="K69" s="9" t="n"/>
      <c r="L69" s="11">
        <f>IF(OR(B69="",G69="",G69=0),"",H69/G69)</f>
        <v/>
      </c>
      <c r="M69" s="11">
        <f>IF(OR(L69="",K69=""),"",K69*L69)</f>
        <v/>
      </c>
      <c r="N69" s="12">
        <f>IF(OR(B69="",K69=""),"",SUM(I69:J69)-K69)</f>
        <v/>
      </c>
      <c r="O69" s="11">
        <f>IF(OR(N69="",L69=""),"",N69*L69)</f>
        <v/>
      </c>
      <c r="P69" s="9" t="n"/>
      <c r="Q69" s="12">
        <f>IF(OR(B69="",P69="",K69=""),"",MAX(0,P69-K69))</f>
        <v/>
      </c>
      <c r="R69" s="13">
        <f>IF(OR(Q69="",G69="",G69=0),"",ROUNDUP(Q69/G69,0))</f>
        <v/>
      </c>
      <c r="S69" s="14">
        <f>IF(B69="","",IF(L69="","Add price and units",IF(K69="","Not counted",IF(N69&lt;0,"Check count or delivery",""))))</f>
        <v/>
      </c>
    </row>
    <row r="70">
      <c r="A70" s="8" t="n"/>
      <c r="B70" s="8" t="n"/>
      <c r="C70" s="8" t="n"/>
      <c r="D70" s="8" t="n"/>
      <c r="E70" s="8" t="n"/>
      <c r="F70" s="8" t="n"/>
      <c r="G70" s="9" t="n"/>
      <c r="H70" s="10" t="n"/>
      <c r="I70" s="9" t="n"/>
      <c r="J70" s="9" t="n"/>
      <c r="K70" s="9" t="n"/>
      <c r="L70" s="11">
        <f>IF(OR(B70="",G70="",G70=0),"",H70/G70)</f>
        <v/>
      </c>
      <c r="M70" s="11">
        <f>IF(OR(L70="",K70=""),"",K70*L70)</f>
        <v/>
      </c>
      <c r="N70" s="12">
        <f>IF(OR(B70="",K70=""),"",SUM(I70:J70)-K70)</f>
        <v/>
      </c>
      <c r="O70" s="11">
        <f>IF(OR(N70="",L70=""),"",N70*L70)</f>
        <v/>
      </c>
      <c r="P70" s="9" t="n"/>
      <c r="Q70" s="12">
        <f>IF(OR(B70="",P70="",K70=""),"",MAX(0,P70-K70))</f>
        <v/>
      </c>
      <c r="R70" s="13">
        <f>IF(OR(Q70="",G70="",G70=0),"",ROUNDUP(Q70/G70,0))</f>
        <v/>
      </c>
      <c r="S70" s="14">
        <f>IF(B70="","",IF(L70="","Add price and units",IF(K70="","Not counted",IF(N70&lt;0,"Check count or delivery",""))))</f>
        <v/>
      </c>
    </row>
    <row r="71">
      <c r="A71" s="8" t="n"/>
      <c r="B71" s="8" t="n"/>
      <c r="C71" s="8" t="n"/>
      <c r="D71" s="8" t="n"/>
      <c r="E71" s="8" t="n"/>
      <c r="F71" s="8" t="n"/>
      <c r="G71" s="9" t="n"/>
      <c r="H71" s="10" t="n"/>
      <c r="I71" s="9" t="n"/>
      <c r="J71" s="9" t="n"/>
      <c r="K71" s="9" t="n"/>
      <c r="L71" s="11">
        <f>IF(OR(B71="",G71="",G71=0),"",H71/G71)</f>
        <v/>
      </c>
      <c r="M71" s="11">
        <f>IF(OR(L71="",K71=""),"",K71*L71)</f>
        <v/>
      </c>
      <c r="N71" s="12">
        <f>IF(OR(B71="",K71=""),"",SUM(I71:J71)-K71)</f>
        <v/>
      </c>
      <c r="O71" s="11">
        <f>IF(OR(N71="",L71=""),"",N71*L71)</f>
        <v/>
      </c>
      <c r="P71" s="9" t="n"/>
      <c r="Q71" s="12">
        <f>IF(OR(B71="",P71="",K71=""),"",MAX(0,P71-K71))</f>
        <v/>
      </c>
      <c r="R71" s="13">
        <f>IF(OR(Q71="",G71="",G71=0),"",ROUNDUP(Q71/G71,0))</f>
        <v/>
      </c>
      <c r="S71" s="14">
        <f>IF(B71="","",IF(L71="","Add price and units",IF(K71="","Not counted",IF(N71&lt;0,"Check count or delivery",""))))</f>
        <v/>
      </c>
    </row>
    <row r="72">
      <c r="A72" s="8" t="n"/>
      <c r="B72" s="8" t="n"/>
      <c r="C72" s="8" t="n"/>
      <c r="D72" s="8" t="n"/>
      <c r="E72" s="8" t="n"/>
      <c r="F72" s="8" t="n"/>
      <c r="G72" s="9" t="n"/>
      <c r="H72" s="10" t="n"/>
      <c r="I72" s="9" t="n"/>
      <c r="J72" s="9" t="n"/>
      <c r="K72" s="9" t="n"/>
      <c r="L72" s="11">
        <f>IF(OR(B72="",G72="",G72=0),"",H72/G72)</f>
        <v/>
      </c>
      <c r="M72" s="11">
        <f>IF(OR(L72="",K72=""),"",K72*L72)</f>
        <v/>
      </c>
      <c r="N72" s="12">
        <f>IF(OR(B72="",K72=""),"",SUM(I72:J72)-K72)</f>
        <v/>
      </c>
      <c r="O72" s="11">
        <f>IF(OR(N72="",L72=""),"",N72*L72)</f>
        <v/>
      </c>
      <c r="P72" s="9" t="n"/>
      <c r="Q72" s="12">
        <f>IF(OR(B72="",P72="",K72=""),"",MAX(0,P72-K72))</f>
        <v/>
      </c>
      <c r="R72" s="13">
        <f>IF(OR(Q72="",G72="",G72=0),"",ROUNDUP(Q72/G72,0))</f>
        <v/>
      </c>
      <c r="S72" s="14">
        <f>IF(B72="","",IF(L72="","Add price and units",IF(K72="","Not counted",IF(N72&lt;0,"Check count or delivery",""))))</f>
        <v/>
      </c>
    </row>
    <row r="73">
      <c r="A73" s="8" t="n"/>
      <c r="B73" s="8" t="n"/>
      <c r="C73" s="8" t="n"/>
      <c r="D73" s="8" t="n"/>
      <c r="E73" s="8" t="n"/>
      <c r="F73" s="8" t="n"/>
      <c r="G73" s="9" t="n"/>
      <c r="H73" s="10" t="n"/>
      <c r="I73" s="9" t="n"/>
      <c r="J73" s="9" t="n"/>
      <c r="K73" s="9" t="n"/>
      <c r="L73" s="11">
        <f>IF(OR(B73="",G73="",G73=0),"",H73/G73)</f>
        <v/>
      </c>
      <c r="M73" s="11">
        <f>IF(OR(L73="",K73=""),"",K73*L73)</f>
        <v/>
      </c>
      <c r="N73" s="12">
        <f>IF(OR(B73="",K73=""),"",SUM(I73:J73)-K73)</f>
        <v/>
      </c>
      <c r="O73" s="11">
        <f>IF(OR(N73="",L73=""),"",N73*L73)</f>
        <v/>
      </c>
      <c r="P73" s="9" t="n"/>
      <c r="Q73" s="12">
        <f>IF(OR(B73="",P73="",K73=""),"",MAX(0,P73-K73))</f>
        <v/>
      </c>
      <c r="R73" s="13">
        <f>IF(OR(Q73="",G73="",G73=0),"",ROUNDUP(Q73/G73,0))</f>
        <v/>
      </c>
      <c r="S73" s="14">
        <f>IF(B73="","",IF(L73="","Add price and units",IF(K73="","Not counted",IF(N73&lt;0,"Check count or delivery",""))))</f>
        <v/>
      </c>
    </row>
    <row r="74">
      <c r="A74" s="8" t="n"/>
      <c r="B74" s="8" t="n"/>
      <c r="C74" s="8" t="n"/>
      <c r="D74" s="8" t="n"/>
      <c r="E74" s="8" t="n"/>
      <c r="F74" s="8" t="n"/>
      <c r="G74" s="9" t="n"/>
      <c r="H74" s="10" t="n"/>
      <c r="I74" s="9" t="n"/>
      <c r="J74" s="9" t="n"/>
      <c r="K74" s="9" t="n"/>
      <c r="L74" s="11">
        <f>IF(OR(B74="",G74="",G74=0),"",H74/G74)</f>
        <v/>
      </c>
      <c r="M74" s="11">
        <f>IF(OR(L74="",K74=""),"",K74*L74)</f>
        <v/>
      </c>
      <c r="N74" s="12">
        <f>IF(OR(B74="",K74=""),"",SUM(I74:J74)-K74)</f>
        <v/>
      </c>
      <c r="O74" s="11">
        <f>IF(OR(N74="",L74=""),"",N74*L74)</f>
        <v/>
      </c>
      <c r="P74" s="9" t="n"/>
      <c r="Q74" s="12">
        <f>IF(OR(B74="",P74="",K74=""),"",MAX(0,P74-K74))</f>
        <v/>
      </c>
      <c r="R74" s="13">
        <f>IF(OR(Q74="",G74="",G74=0),"",ROUNDUP(Q74/G74,0))</f>
        <v/>
      </c>
      <c r="S74" s="14">
        <f>IF(B74="","",IF(L74="","Add price and units",IF(K74="","Not counted",IF(N74&lt;0,"Check count or delivery",""))))</f>
        <v/>
      </c>
    </row>
    <row r="75">
      <c r="A75" s="8" t="n"/>
      <c r="B75" s="8" t="n"/>
      <c r="C75" s="8" t="n"/>
      <c r="D75" s="8" t="n"/>
      <c r="E75" s="8" t="n"/>
      <c r="F75" s="8" t="n"/>
      <c r="G75" s="9" t="n"/>
      <c r="H75" s="10" t="n"/>
      <c r="I75" s="9" t="n"/>
      <c r="J75" s="9" t="n"/>
      <c r="K75" s="9" t="n"/>
      <c r="L75" s="11">
        <f>IF(OR(B75="",G75="",G75=0),"",H75/G75)</f>
        <v/>
      </c>
      <c r="M75" s="11">
        <f>IF(OR(L75="",K75=""),"",K75*L75)</f>
        <v/>
      </c>
      <c r="N75" s="12">
        <f>IF(OR(B75="",K75=""),"",SUM(I75:J75)-K75)</f>
        <v/>
      </c>
      <c r="O75" s="11">
        <f>IF(OR(N75="",L75=""),"",N75*L75)</f>
        <v/>
      </c>
      <c r="P75" s="9" t="n"/>
      <c r="Q75" s="12">
        <f>IF(OR(B75="",P75="",K75=""),"",MAX(0,P75-K75))</f>
        <v/>
      </c>
      <c r="R75" s="13">
        <f>IF(OR(Q75="",G75="",G75=0),"",ROUNDUP(Q75/G75,0))</f>
        <v/>
      </c>
      <c r="S75" s="14">
        <f>IF(B75="","",IF(L75="","Add price and units",IF(K75="","Not counted",IF(N75&lt;0,"Check count or delivery",""))))</f>
        <v/>
      </c>
    </row>
    <row r="76">
      <c r="A76" s="8" t="n"/>
      <c r="B76" s="8" t="n"/>
      <c r="C76" s="8" t="n"/>
      <c r="D76" s="8" t="n"/>
      <c r="E76" s="8" t="n"/>
      <c r="F76" s="8" t="n"/>
      <c r="G76" s="9" t="n"/>
      <c r="H76" s="10" t="n"/>
      <c r="I76" s="9" t="n"/>
      <c r="J76" s="9" t="n"/>
      <c r="K76" s="9" t="n"/>
      <c r="L76" s="11">
        <f>IF(OR(B76="",G76="",G76=0),"",H76/G76)</f>
        <v/>
      </c>
      <c r="M76" s="11">
        <f>IF(OR(L76="",K76=""),"",K76*L76)</f>
        <v/>
      </c>
      <c r="N76" s="12">
        <f>IF(OR(B76="",K76=""),"",SUM(I76:J76)-K76)</f>
        <v/>
      </c>
      <c r="O76" s="11">
        <f>IF(OR(N76="",L76=""),"",N76*L76)</f>
        <v/>
      </c>
      <c r="P76" s="9" t="n"/>
      <c r="Q76" s="12">
        <f>IF(OR(B76="",P76="",K76=""),"",MAX(0,P76-K76))</f>
        <v/>
      </c>
      <c r="R76" s="13">
        <f>IF(OR(Q76="",G76="",G76=0),"",ROUNDUP(Q76/G76,0))</f>
        <v/>
      </c>
      <c r="S76" s="14">
        <f>IF(B76="","",IF(L76="","Add price and units",IF(K76="","Not counted",IF(N76&lt;0,"Check count or delivery",""))))</f>
        <v/>
      </c>
    </row>
    <row r="77">
      <c r="A77" s="8" t="n"/>
      <c r="B77" s="8" t="n"/>
      <c r="C77" s="8" t="n"/>
      <c r="D77" s="8" t="n"/>
      <c r="E77" s="8" t="n"/>
      <c r="F77" s="8" t="n"/>
      <c r="G77" s="9" t="n"/>
      <c r="H77" s="10" t="n"/>
      <c r="I77" s="9" t="n"/>
      <c r="J77" s="9" t="n"/>
      <c r="K77" s="9" t="n"/>
      <c r="L77" s="11">
        <f>IF(OR(B77="",G77="",G77=0),"",H77/G77)</f>
        <v/>
      </c>
      <c r="M77" s="11">
        <f>IF(OR(L77="",K77=""),"",K77*L77)</f>
        <v/>
      </c>
      <c r="N77" s="12">
        <f>IF(OR(B77="",K77=""),"",SUM(I77:J77)-K77)</f>
        <v/>
      </c>
      <c r="O77" s="11">
        <f>IF(OR(N77="",L77=""),"",N77*L77)</f>
        <v/>
      </c>
      <c r="P77" s="9" t="n"/>
      <c r="Q77" s="12">
        <f>IF(OR(B77="",P77="",K77=""),"",MAX(0,P77-K77))</f>
        <v/>
      </c>
      <c r="R77" s="13">
        <f>IF(OR(Q77="",G77="",G77=0),"",ROUNDUP(Q77/G77,0))</f>
        <v/>
      </c>
      <c r="S77" s="14">
        <f>IF(B77="","",IF(L77="","Add price and units",IF(K77="","Not counted",IF(N77&lt;0,"Check count or delivery",""))))</f>
        <v/>
      </c>
    </row>
    <row r="78">
      <c r="A78" s="8" t="n"/>
      <c r="B78" s="8" t="n"/>
      <c r="C78" s="8" t="n"/>
      <c r="D78" s="8" t="n"/>
      <c r="E78" s="8" t="n"/>
      <c r="F78" s="8" t="n"/>
      <c r="G78" s="9" t="n"/>
      <c r="H78" s="10" t="n"/>
      <c r="I78" s="9" t="n"/>
      <c r="J78" s="9" t="n"/>
      <c r="K78" s="9" t="n"/>
      <c r="L78" s="11">
        <f>IF(OR(B78="",G78="",G78=0),"",H78/G78)</f>
        <v/>
      </c>
      <c r="M78" s="11">
        <f>IF(OR(L78="",K78=""),"",K78*L78)</f>
        <v/>
      </c>
      <c r="N78" s="12">
        <f>IF(OR(B78="",K78=""),"",SUM(I78:J78)-K78)</f>
        <v/>
      </c>
      <c r="O78" s="11">
        <f>IF(OR(N78="",L78=""),"",N78*L78)</f>
        <v/>
      </c>
      <c r="P78" s="9" t="n"/>
      <c r="Q78" s="12">
        <f>IF(OR(B78="",P78="",K78=""),"",MAX(0,P78-K78))</f>
        <v/>
      </c>
      <c r="R78" s="13">
        <f>IF(OR(Q78="",G78="",G78=0),"",ROUNDUP(Q78/G78,0))</f>
        <v/>
      </c>
      <c r="S78" s="14">
        <f>IF(B78="","",IF(L78="","Add price and units",IF(K78="","Not counted",IF(N78&lt;0,"Check count or delivery",""))))</f>
        <v/>
      </c>
    </row>
    <row r="79">
      <c r="A79" s="8" t="n"/>
      <c r="B79" s="8" t="n"/>
      <c r="C79" s="8" t="n"/>
      <c r="D79" s="8" t="n"/>
      <c r="E79" s="8" t="n"/>
      <c r="F79" s="8" t="n"/>
      <c r="G79" s="9" t="n"/>
      <c r="H79" s="10" t="n"/>
      <c r="I79" s="9" t="n"/>
      <c r="J79" s="9" t="n"/>
      <c r="K79" s="9" t="n"/>
      <c r="L79" s="11">
        <f>IF(OR(B79="",G79="",G79=0),"",H79/G79)</f>
        <v/>
      </c>
      <c r="M79" s="11">
        <f>IF(OR(L79="",K79=""),"",K79*L79)</f>
        <v/>
      </c>
      <c r="N79" s="12">
        <f>IF(OR(B79="",K79=""),"",SUM(I79:J79)-K79)</f>
        <v/>
      </c>
      <c r="O79" s="11">
        <f>IF(OR(N79="",L79=""),"",N79*L79)</f>
        <v/>
      </c>
      <c r="P79" s="9" t="n"/>
      <c r="Q79" s="12">
        <f>IF(OR(B79="",P79="",K79=""),"",MAX(0,P79-K79))</f>
        <v/>
      </c>
      <c r="R79" s="13">
        <f>IF(OR(Q79="",G79="",G79=0),"",ROUNDUP(Q79/G79,0))</f>
        <v/>
      </c>
      <c r="S79" s="14">
        <f>IF(B79="","",IF(L79="","Add price and units",IF(K79="","Not counted",IF(N79&lt;0,"Check count or delivery",""))))</f>
        <v/>
      </c>
    </row>
    <row r="80">
      <c r="A80" s="8" t="n"/>
      <c r="B80" s="8" t="n"/>
      <c r="C80" s="8" t="n"/>
      <c r="D80" s="8" t="n"/>
      <c r="E80" s="8" t="n"/>
      <c r="F80" s="8" t="n"/>
      <c r="G80" s="9" t="n"/>
      <c r="H80" s="10" t="n"/>
      <c r="I80" s="9" t="n"/>
      <c r="J80" s="9" t="n"/>
      <c r="K80" s="9" t="n"/>
      <c r="L80" s="11">
        <f>IF(OR(B80="",G80="",G80=0),"",H80/G80)</f>
        <v/>
      </c>
      <c r="M80" s="11">
        <f>IF(OR(L80="",K80=""),"",K80*L80)</f>
        <v/>
      </c>
      <c r="N80" s="12">
        <f>IF(OR(B80="",K80=""),"",SUM(I80:J80)-K80)</f>
        <v/>
      </c>
      <c r="O80" s="11">
        <f>IF(OR(N80="",L80=""),"",N80*L80)</f>
        <v/>
      </c>
      <c r="P80" s="9" t="n"/>
      <c r="Q80" s="12">
        <f>IF(OR(B80="",P80="",K80=""),"",MAX(0,P80-K80))</f>
        <v/>
      </c>
      <c r="R80" s="13">
        <f>IF(OR(Q80="",G80="",G80=0),"",ROUNDUP(Q80/G80,0))</f>
        <v/>
      </c>
      <c r="S80" s="14">
        <f>IF(B80="","",IF(L80="","Add price and units",IF(K80="","Not counted",IF(N80&lt;0,"Check count or delivery",""))))</f>
        <v/>
      </c>
    </row>
    <row r="81">
      <c r="A81" s="8" t="n"/>
      <c r="B81" s="8" t="n"/>
      <c r="C81" s="8" t="n"/>
      <c r="D81" s="8" t="n"/>
      <c r="E81" s="8" t="n"/>
      <c r="F81" s="8" t="n"/>
      <c r="G81" s="9" t="n"/>
      <c r="H81" s="10" t="n"/>
      <c r="I81" s="9" t="n"/>
      <c r="J81" s="9" t="n"/>
      <c r="K81" s="9" t="n"/>
      <c r="L81" s="11">
        <f>IF(OR(B81="",G81="",G81=0),"",H81/G81)</f>
        <v/>
      </c>
      <c r="M81" s="11">
        <f>IF(OR(L81="",K81=""),"",K81*L81)</f>
        <v/>
      </c>
      <c r="N81" s="12">
        <f>IF(OR(B81="",K81=""),"",SUM(I81:J81)-K81)</f>
        <v/>
      </c>
      <c r="O81" s="11">
        <f>IF(OR(N81="",L81=""),"",N81*L81)</f>
        <v/>
      </c>
      <c r="P81" s="9" t="n"/>
      <c r="Q81" s="12">
        <f>IF(OR(B81="",P81="",K81=""),"",MAX(0,P81-K81))</f>
        <v/>
      </c>
      <c r="R81" s="13">
        <f>IF(OR(Q81="",G81="",G81=0),"",ROUNDUP(Q81/G81,0))</f>
        <v/>
      </c>
      <c r="S81" s="14">
        <f>IF(B81="","",IF(L81="","Add price and units",IF(K81="","Not counted",IF(N81&lt;0,"Check count or delivery",""))))</f>
        <v/>
      </c>
    </row>
    <row r="82">
      <c r="A82" s="8" t="n"/>
      <c r="B82" s="8" t="n"/>
      <c r="C82" s="8" t="n"/>
      <c r="D82" s="8" t="n"/>
      <c r="E82" s="8" t="n"/>
      <c r="F82" s="8" t="n"/>
      <c r="G82" s="9" t="n"/>
      <c r="H82" s="10" t="n"/>
      <c r="I82" s="9" t="n"/>
      <c r="J82" s="9" t="n"/>
      <c r="K82" s="9" t="n"/>
      <c r="L82" s="11">
        <f>IF(OR(B82="",G82="",G82=0),"",H82/G82)</f>
        <v/>
      </c>
      <c r="M82" s="11">
        <f>IF(OR(L82="",K82=""),"",K82*L82)</f>
        <v/>
      </c>
      <c r="N82" s="12">
        <f>IF(OR(B82="",K82=""),"",SUM(I82:J82)-K82)</f>
        <v/>
      </c>
      <c r="O82" s="11">
        <f>IF(OR(N82="",L82=""),"",N82*L82)</f>
        <v/>
      </c>
      <c r="P82" s="9" t="n"/>
      <c r="Q82" s="12">
        <f>IF(OR(B82="",P82="",K82=""),"",MAX(0,P82-K82))</f>
        <v/>
      </c>
      <c r="R82" s="13">
        <f>IF(OR(Q82="",G82="",G82=0),"",ROUNDUP(Q82/G82,0))</f>
        <v/>
      </c>
      <c r="S82" s="14">
        <f>IF(B82="","",IF(L82="","Add price and units",IF(K82="","Not counted",IF(N82&lt;0,"Check count or delivery",""))))</f>
        <v/>
      </c>
    </row>
    <row r="83">
      <c r="A83" s="8" t="n"/>
      <c r="B83" s="8" t="n"/>
      <c r="C83" s="8" t="n"/>
      <c r="D83" s="8" t="n"/>
      <c r="E83" s="8" t="n"/>
      <c r="F83" s="8" t="n"/>
      <c r="G83" s="9" t="n"/>
      <c r="H83" s="10" t="n"/>
      <c r="I83" s="9" t="n"/>
      <c r="J83" s="9" t="n"/>
      <c r="K83" s="9" t="n"/>
      <c r="L83" s="11">
        <f>IF(OR(B83="",G83="",G83=0),"",H83/G83)</f>
        <v/>
      </c>
      <c r="M83" s="11">
        <f>IF(OR(L83="",K83=""),"",K83*L83)</f>
        <v/>
      </c>
      <c r="N83" s="12">
        <f>IF(OR(B83="",K83=""),"",SUM(I83:J83)-K83)</f>
        <v/>
      </c>
      <c r="O83" s="11">
        <f>IF(OR(N83="",L83=""),"",N83*L83)</f>
        <v/>
      </c>
      <c r="P83" s="9" t="n"/>
      <c r="Q83" s="12">
        <f>IF(OR(B83="",P83="",K83=""),"",MAX(0,P83-K83))</f>
        <v/>
      </c>
      <c r="R83" s="13">
        <f>IF(OR(Q83="",G83="",G83=0),"",ROUNDUP(Q83/G83,0))</f>
        <v/>
      </c>
      <c r="S83" s="14">
        <f>IF(B83="","",IF(L83="","Add price and units",IF(K83="","Not counted",IF(N83&lt;0,"Check count or delivery",""))))</f>
        <v/>
      </c>
    </row>
    <row r="84">
      <c r="A84" s="8" t="n"/>
      <c r="B84" s="8" t="n"/>
      <c r="C84" s="8" t="n"/>
      <c r="D84" s="8" t="n"/>
      <c r="E84" s="8" t="n"/>
      <c r="F84" s="8" t="n"/>
      <c r="G84" s="9" t="n"/>
      <c r="H84" s="10" t="n"/>
      <c r="I84" s="9" t="n"/>
      <c r="J84" s="9" t="n"/>
      <c r="K84" s="9" t="n"/>
      <c r="L84" s="11">
        <f>IF(OR(B84="",G84="",G84=0),"",H84/G84)</f>
        <v/>
      </c>
      <c r="M84" s="11">
        <f>IF(OR(L84="",K84=""),"",K84*L84)</f>
        <v/>
      </c>
      <c r="N84" s="12">
        <f>IF(OR(B84="",K84=""),"",SUM(I84:J84)-K84)</f>
        <v/>
      </c>
      <c r="O84" s="11">
        <f>IF(OR(N84="",L84=""),"",N84*L84)</f>
        <v/>
      </c>
      <c r="P84" s="9" t="n"/>
      <c r="Q84" s="12">
        <f>IF(OR(B84="",P84="",K84=""),"",MAX(0,P84-K84))</f>
        <v/>
      </c>
      <c r="R84" s="13">
        <f>IF(OR(Q84="",G84="",G84=0),"",ROUNDUP(Q84/G84,0))</f>
        <v/>
      </c>
      <c r="S84" s="14">
        <f>IF(B84="","",IF(L84="","Add price and units",IF(K84="","Not counted",IF(N84&lt;0,"Check count or delivery",""))))</f>
        <v/>
      </c>
    </row>
    <row r="85">
      <c r="A85" s="8" t="n"/>
      <c r="B85" s="8" t="n"/>
      <c r="C85" s="8" t="n"/>
      <c r="D85" s="8" t="n"/>
      <c r="E85" s="8" t="n"/>
      <c r="F85" s="8" t="n"/>
      <c r="G85" s="9" t="n"/>
      <c r="H85" s="10" t="n"/>
      <c r="I85" s="9" t="n"/>
      <c r="J85" s="9" t="n"/>
      <c r="K85" s="9" t="n"/>
      <c r="L85" s="11">
        <f>IF(OR(B85="",G85="",G85=0),"",H85/G85)</f>
        <v/>
      </c>
      <c r="M85" s="11">
        <f>IF(OR(L85="",K85=""),"",K85*L85)</f>
        <v/>
      </c>
      <c r="N85" s="12">
        <f>IF(OR(B85="",K85=""),"",SUM(I85:J85)-K85)</f>
        <v/>
      </c>
      <c r="O85" s="11">
        <f>IF(OR(N85="",L85=""),"",N85*L85)</f>
        <v/>
      </c>
      <c r="P85" s="9" t="n"/>
      <c r="Q85" s="12">
        <f>IF(OR(B85="",P85="",K85=""),"",MAX(0,P85-K85))</f>
        <v/>
      </c>
      <c r="R85" s="13">
        <f>IF(OR(Q85="",G85="",G85=0),"",ROUNDUP(Q85/G85,0))</f>
        <v/>
      </c>
      <c r="S85" s="14">
        <f>IF(B85="","",IF(L85="","Add price and units",IF(K85="","Not counted",IF(N85&lt;0,"Check count or delivery",""))))</f>
        <v/>
      </c>
    </row>
    <row r="86">
      <c r="A86" s="8" t="n"/>
      <c r="B86" s="8" t="n"/>
      <c r="C86" s="8" t="n"/>
      <c r="D86" s="8" t="n"/>
      <c r="E86" s="8" t="n"/>
      <c r="F86" s="8" t="n"/>
      <c r="G86" s="9" t="n"/>
      <c r="H86" s="10" t="n"/>
      <c r="I86" s="9" t="n"/>
      <c r="J86" s="9" t="n"/>
      <c r="K86" s="9" t="n"/>
      <c r="L86" s="11">
        <f>IF(OR(B86="",G86="",G86=0),"",H86/G86)</f>
        <v/>
      </c>
      <c r="M86" s="11">
        <f>IF(OR(L86="",K86=""),"",K86*L86)</f>
        <v/>
      </c>
      <c r="N86" s="12">
        <f>IF(OR(B86="",K86=""),"",SUM(I86:J86)-K86)</f>
        <v/>
      </c>
      <c r="O86" s="11">
        <f>IF(OR(N86="",L86=""),"",N86*L86)</f>
        <v/>
      </c>
      <c r="P86" s="9" t="n"/>
      <c r="Q86" s="12">
        <f>IF(OR(B86="",P86="",K86=""),"",MAX(0,P86-K86))</f>
        <v/>
      </c>
      <c r="R86" s="13">
        <f>IF(OR(Q86="",G86="",G86=0),"",ROUNDUP(Q86/G86,0))</f>
        <v/>
      </c>
      <c r="S86" s="14">
        <f>IF(B86="","",IF(L86="","Add price and units",IF(K86="","Not counted",IF(N86&lt;0,"Check count or delivery",""))))</f>
        <v/>
      </c>
    </row>
    <row r="87">
      <c r="A87" s="8" t="n"/>
      <c r="B87" s="8" t="n"/>
      <c r="C87" s="8" t="n"/>
      <c r="D87" s="8" t="n"/>
      <c r="E87" s="8" t="n"/>
      <c r="F87" s="8" t="n"/>
      <c r="G87" s="9" t="n"/>
      <c r="H87" s="10" t="n"/>
      <c r="I87" s="9" t="n"/>
      <c r="J87" s="9" t="n"/>
      <c r="K87" s="9" t="n"/>
      <c r="L87" s="11">
        <f>IF(OR(B87="",G87="",G87=0),"",H87/G87)</f>
        <v/>
      </c>
      <c r="M87" s="11">
        <f>IF(OR(L87="",K87=""),"",K87*L87)</f>
        <v/>
      </c>
      <c r="N87" s="12">
        <f>IF(OR(B87="",K87=""),"",SUM(I87:J87)-K87)</f>
        <v/>
      </c>
      <c r="O87" s="11">
        <f>IF(OR(N87="",L87=""),"",N87*L87)</f>
        <v/>
      </c>
      <c r="P87" s="9" t="n"/>
      <c r="Q87" s="12">
        <f>IF(OR(B87="",P87="",K87=""),"",MAX(0,P87-K87))</f>
        <v/>
      </c>
      <c r="R87" s="13">
        <f>IF(OR(Q87="",G87="",G87=0),"",ROUNDUP(Q87/G87,0))</f>
        <v/>
      </c>
      <c r="S87" s="14">
        <f>IF(B87="","",IF(L87="","Add price and units",IF(K87="","Not counted",IF(N87&lt;0,"Check count or delivery",""))))</f>
        <v/>
      </c>
    </row>
    <row r="88">
      <c r="A88" s="8" t="n"/>
      <c r="B88" s="8" t="n"/>
      <c r="C88" s="8" t="n"/>
      <c r="D88" s="8" t="n"/>
      <c r="E88" s="8" t="n"/>
      <c r="F88" s="8" t="n"/>
      <c r="G88" s="9" t="n"/>
      <c r="H88" s="10" t="n"/>
      <c r="I88" s="9" t="n"/>
      <c r="J88" s="9" t="n"/>
      <c r="K88" s="9" t="n"/>
      <c r="L88" s="11">
        <f>IF(OR(B88="",G88="",G88=0),"",H88/G88)</f>
        <v/>
      </c>
      <c r="M88" s="11">
        <f>IF(OR(L88="",K88=""),"",K88*L88)</f>
        <v/>
      </c>
      <c r="N88" s="12">
        <f>IF(OR(B88="",K88=""),"",SUM(I88:J88)-K88)</f>
        <v/>
      </c>
      <c r="O88" s="11">
        <f>IF(OR(N88="",L88=""),"",N88*L88)</f>
        <v/>
      </c>
      <c r="P88" s="9" t="n"/>
      <c r="Q88" s="12">
        <f>IF(OR(B88="",P88="",K88=""),"",MAX(0,P88-K88))</f>
        <v/>
      </c>
      <c r="R88" s="13">
        <f>IF(OR(Q88="",G88="",G88=0),"",ROUNDUP(Q88/G88,0))</f>
        <v/>
      </c>
      <c r="S88" s="14">
        <f>IF(B88="","",IF(L88="","Add price and units",IF(K88="","Not counted",IF(N88&lt;0,"Check count or delivery",""))))</f>
        <v/>
      </c>
    </row>
    <row r="89">
      <c r="A89" s="8" t="n"/>
      <c r="B89" s="8" t="n"/>
      <c r="C89" s="8" t="n"/>
      <c r="D89" s="8" t="n"/>
      <c r="E89" s="8" t="n"/>
      <c r="F89" s="8" t="n"/>
      <c r="G89" s="9" t="n"/>
      <c r="H89" s="10" t="n"/>
      <c r="I89" s="9" t="n"/>
      <c r="J89" s="9" t="n"/>
      <c r="K89" s="9" t="n"/>
      <c r="L89" s="11">
        <f>IF(OR(B89="",G89="",G89=0),"",H89/G89)</f>
        <v/>
      </c>
      <c r="M89" s="11">
        <f>IF(OR(L89="",K89=""),"",K89*L89)</f>
        <v/>
      </c>
      <c r="N89" s="12">
        <f>IF(OR(B89="",K89=""),"",SUM(I89:J89)-K89)</f>
        <v/>
      </c>
      <c r="O89" s="11">
        <f>IF(OR(N89="",L89=""),"",N89*L89)</f>
        <v/>
      </c>
      <c r="P89" s="9" t="n"/>
      <c r="Q89" s="12">
        <f>IF(OR(B89="",P89="",K89=""),"",MAX(0,P89-K89))</f>
        <v/>
      </c>
      <c r="R89" s="13">
        <f>IF(OR(Q89="",G89="",G89=0),"",ROUNDUP(Q89/G89,0))</f>
        <v/>
      </c>
      <c r="S89" s="14">
        <f>IF(B89="","",IF(L89="","Add price and units",IF(K89="","Not counted",IF(N89&lt;0,"Check count or delivery",""))))</f>
        <v/>
      </c>
    </row>
    <row r="90">
      <c r="A90" s="8" t="n"/>
      <c r="B90" s="8" t="n"/>
      <c r="C90" s="8" t="n"/>
      <c r="D90" s="8" t="n"/>
      <c r="E90" s="8" t="n"/>
      <c r="F90" s="8" t="n"/>
      <c r="G90" s="9" t="n"/>
      <c r="H90" s="10" t="n"/>
      <c r="I90" s="9" t="n"/>
      <c r="J90" s="9" t="n"/>
      <c r="K90" s="9" t="n"/>
      <c r="L90" s="11">
        <f>IF(OR(B90="",G90="",G90=0),"",H90/G90)</f>
        <v/>
      </c>
      <c r="M90" s="11">
        <f>IF(OR(L90="",K90=""),"",K90*L90)</f>
        <v/>
      </c>
      <c r="N90" s="12">
        <f>IF(OR(B90="",K90=""),"",SUM(I90:J90)-K90)</f>
        <v/>
      </c>
      <c r="O90" s="11">
        <f>IF(OR(N90="",L90=""),"",N90*L90)</f>
        <v/>
      </c>
      <c r="P90" s="9" t="n"/>
      <c r="Q90" s="12">
        <f>IF(OR(B90="",P90="",K90=""),"",MAX(0,P90-K90))</f>
        <v/>
      </c>
      <c r="R90" s="13">
        <f>IF(OR(Q90="",G90="",G90=0),"",ROUNDUP(Q90/G90,0))</f>
        <v/>
      </c>
      <c r="S90" s="14">
        <f>IF(B90="","",IF(L90="","Add price and units",IF(K90="","Not counted",IF(N90&lt;0,"Check count or delivery",""))))</f>
        <v/>
      </c>
    </row>
    <row r="91">
      <c r="A91" s="8" t="n"/>
      <c r="B91" s="8" t="n"/>
      <c r="C91" s="8" t="n"/>
      <c r="D91" s="8" t="n"/>
      <c r="E91" s="8" t="n"/>
      <c r="F91" s="8" t="n"/>
      <c r="G91" s="9" t="n"/>
      <c r="H91" s="10" t="n"/>
      <c r="I91" s="9" t="n"/>
      <c r="J91" s="9" t="n"/>
      <c r="K91" s="9" t="n"/>
      <c r="L91" s="11">
        <f>IF(OR(B91="",G91="",G91=0),"",H91/G91)</f>
        <v/>
      </c>
      <c r="M91" s="11">
        <f>IF(OR(L91="",K91=""),"",K91*L91)</f>
        <v/>
      </c>
      <c r="N91" s="12">
        <f>IF(OR(B91="",K91=""),"",SUM(I91:J91)-K91)</f>
        <v/>
      </c>
      <c r="O91" s="11">
        <f>IF(OR(N91="",L91=""),"",N91*L91)</f>
        <v/>
      </c>
      <c r="P91" s="9" t="n"/>
      <c r="Q91" s="12">
        <f>IF(OR(B91="",P91="",K91=""),"",MAX(0,P91-K91))</f>
        <v/>
      </c>
      <c r="R91" s="13">
        <f>IF(OR(Q91="",G91="",G91=0),"",ROUNDUP(Q91/G91,0))</f>
        <v/>
      </c>
      <c r="S91" s="14">
        <f>IF(B91="","",IF(L91="","Add price and units",IF(K91="","Not counted",IF(N91&lt;0,"Check count or delivery",""))))</f>
        <v/>
      </c>
    </row>
    <row r="92">
      <c r="A92" s="8" t="n"/>
      <c r="B92" s="8" t="n"/>
      <c r="C92" s="8" t="n"/>
      <c r="D92" s="8" t="n"/>
      <c r="E92" s="8" t="n"/>
      <c r="F92" s="8" t="n"/>
      <c r="G92" s="9" t="n"/>
      <c r="H92" s="10" t="n"/>
      <c r="I92" s="9" t="n"/>
      <c r="J92" s="9" t="n"/>
      <c r="K92" s="9" t="n"/>
      <c r="L92" s="11">
        <f>IF(OR(B92="",G92="",G92=0),"",H92/G92)</f>
        <v/>
      </c>
      <c r="M92" s="11">
        <f>IF(OR(L92="",K92=""),"",K92*L92)</f>
        <v/>
      </c>
      <c r="N92" s="12">
        <f>IF(OR(B92="",K92=""),"",SUM(I92:J92)-K92)</f>
        <v/>
      </c>
      <c r="O92" s="11">
        <f>IF(OR(N92="",L92=""),"",N92*L92)</f>
        <v/>
      </c>
      <c r="P92" s="9" t="n"/>
      <c r="Q92" s="12">
        <f>IF(OR(B92="",P92="",K92=""),"",MAX(0,P92-K92))</f>
        <v/>
      </c>
      <c r="R92" s="13">
        <f>IF(OR(Q92="",G92="",G92=0),"",ROUNDUP(Q92/G92,0))</f>
        <v/>
      </c>
      <c r="S92" s="14">
        <f>IF(B92="","",IF(L92="","Add price and units",IF(K92="","Not counted",IF(N92&lt;0,"Check count or delivery",""))))</f>
        <v/>
      </c>
    </row>
    <row r="93">
      <c r="A93" s="8" t="n"/>
      <c r="B93" s="8" t="n"/>
      <c r="C93" s="8" t="n"/>
      <c r="D93" s="8" t="n"/>
      <c r="E93" s="8" t="n"/>
      <c r="F93" s="8" t="n"/>
      <c r="G93" s="9" t="n"/>
      <c r="H93" s="10" t="n"/>
      <c r="I93" s="9" t="n"/>
      <c r="J93" s="9" t="n"/>
      <c r="K93" s="9" t="n"/>
      <c r="L93" s="11">
        <f>IF(OR(B93="",G93="",G93=0),"",H93/G93)</f>
        <v/>
      </c>
      <c r="M93" s="11">
        <f>IF(OR(L93="",K93=""),"",K93*L93)</f>
        <v/>
      </c>
      <c r="N93" s="12">
        <f>IF(OR(B93="",K93=""),"",SUM(I93:J93)-K93)</f>
        <v/>
      </c>
      <c r="O93" s="11">
        <f>IF(OR(N93="",L93=""),"",N93*L93)</f>
        <v/>
      </c>
      <c r="P93" s="9" t="n"/>
      <c r="Q93" s="12">
        <f>IF(OR(B93="",P93="",K93=""),"",MAX(0,P93-K93))</f>
        <v/>
      </c>
      <c r="R93" s="13">
        <f>IF(OR(Q93="",G93="",G93=0),"",ROUNDUP(Q93/G93,0))</f>
        <v/>
      </c>
      <c r="S93" s="14">
        <f>IF(B93="","",IF(L93="","Add price and units",IF(K93="","Not counted",IF(N93&lt;0,"Check count or delivery",""))))</f>
        <v/>
      </c>
    </row>
    <row r="94">
      <c r="A94" s="8" t="n"/>
      <c r="B94" s="8" t="n"/>
      <c r="C94" s="8" t="n"/>
      <c r="D94" s="8" t="n"/>
      <c r="E94" s="8" t="n"/>
      <c r="F94" s="8" t="n"/>
      <c r="G94" s="9" t="n"/>
      <c r="H94" s="10" t="n"/>
      <c r="I94" s="9" t="n"/>
      <c r="J94" s="9" t="n"/>
      <c r="K94" s="9" t="n"/>
      <c r="L94" s="11">
        <f>IF(OR(B94="",G94="",G94=0),"",H94/G94)</f>
        <v/>
      </c>
      <c r="M94" s="11">
        <f>IF(OR(L94="",K94=""),"",K94*L94)</f>
        <v/>
      </c>
      <c r="N94" s="12">
        <f>IF(OR(B94="",K94=""),"",SUM(I94:J94)-K94)</f>
        <v/>
      </c>
      <c r="O94" s="11">
        <f>IF(OR(N94="",L94=""),"",N94*L94)</f>
        <v/>
      </c>
      <c r="P94" s="9" t="n"/>
      <c r="Q94" s="12">
        <f>IF(OR(B94="",P94="",K94=""),"",MAX(0,P94-K94))</f>
        <v/>
      </c>
      <c r="R94" s="13">
        <f>IF(OR(Q94="",G94="",G94=0),"",ROUNDUP(Q94/G94,0))</f>
        <v/>
      </c>
      <c r="S94" s="14">
        <f>IF(B94="","",IF(L94="","Add price and units",IF(K94="","Not counted",IF(N94&lt;0,"Check count or delivery",""))))</f>
        <v/>
      </c>
    </row>
    <row r="95">
      <c r="A95" s="8" t="n"/>
      <c r="B95" s="8" t="n"/>
      <c r="C95" s="8" t="n"/>
      <c r="D95" s="8" t="n"/>
      <c r="E95" s="8" t="n"/>
      <c r="F95" s="8" t="n"/>
      <c r="G95" s="9" t="n"/>
      <c r="H95" s="10" t="n"/>
      <c r="I95" s="9" t="n"/>
      <c r="J95" s="9" t="n"/>
      <c r="K95" s="9" t="n"/>
      <c r="L95" s="11">
        <f>IF(OR(B95="",G95="",G95=0),"",H95/G95)</f>
        <v/>
      </c>
      <c r="M95" s="11">
        <f>IF(OR(L95="",K95=""),"",K95*L95)</f>
        <v/>
      </c>
      <c r="N95" s="12">
        <f>IF(OR(B95="",K95=""),"",SUM(I95:J95)-K95)</f>
        <v/>
      </c>
      <c r="O95" s="11">
        <f>IF(OR(N95="",L95=""),"",N95*L95)</f>
        <v/>
      </c>
      <c r="P95" s="9" t="n"/>
      <c r="Q95" s="12">
        <f>IF(OR(B95="",P95="",K95=""),"",MAX(0,P95-K95))</f>
        <v/>
      </c>
      <c r="R95" s="13">
        <f>IF(OR(Q95="",G95="",G95=0),"",ROUNDUP(Q95/G95,0))</f>
        <v/>
      </c>
      <c r="S95" s="14">
        <f>IF(B95="","",IF(L95="","Add price and units",IF(K95="","Not counted",IF(N95&lt;0,"Check count or delivery",""))))</f>
        <v/>
      </c>
    </row>
    <row r="96">
      <c r="A96" s="8" t="n"/>
      <c r="B96" s="8" t="n"/>
      <c r="C96" s="8" t="n"/>
      <c r="D96" s="8" t="n"/>
      <c r="E96" s="8" t="n"/>
      <c r="F96" s="8" t="n"/>
      <c r="G96" s="9" t="n"/>
      <c r="H96" s="10" t="n"/>
      <c r="I96" s="9" t="n"/>
      <c r="J96" s="9" t="n"/>
      <c r="K96" s="9" t="n"/>
      <c r="L96" s="11">
        <f>IF(OR(B96="",G96="",G96=0),"",H96/G96)</f>
        <v/>
      </c>
      <c r="M96" s="11">
        <f>IF(OR(L96="",K96=""),"",K96*L96)</f>
        <v/>
      </c>
      <c r="N96" s="12">
        <f>IF(OR(B96="",K96=""),"",SUM(I96:J96)-K96)</f>
        <v/>
      </c>
      <c r="O96" s="11">
        <f>IF(OR(N96="",L96=""),"",N96*L96)</f>
        <v/>
      </c>
      <c r="P96" s="9" t="n"/>
      <c r="Q96" s="12">
        <f>IF(OR(B96="",P96="",K96=""),"",MAX(0,P96-K96))</f>
        <v/>
      </c>
      <c r="R96" s="13">
        <f>IF(OR(Q96="",G96="",G96=0),"",ROUNDUP(Q96/G96,0))</f>
        <v/>
      </c>
      <c r="S96" s="14">
        <f>IF(B96="","",IF(L96="","Add price and units",IF(K96="","Not counted",IF(N96&lt;0,"Check count or delivery",""))))</f>
        <v/>
      </c>
    </row>
    <row r="97">
      <c r="A97" s="8" t="n"/>
      <c r="B97" s="8" t="n"/>
      <c r="C97" s="8" t="n"/>
      <c r="D97" s="8" t="n"/>
      <c r="E97" s="8" t="n"/>
      <c r="F97" s="8" t="n"/>
      <c r="G97" s="9" t="n"/>
      <c r="H97" s="10" t="n"/>
      <c r="I97" s="9" t="n"/>
      <c r="J97" s="9" t="n"/>
      <c r="K97" s="9" t="n"/>
      <c r="L97" s="11">
        <f>IF(OR(B97="",G97="",G97=0),"",H97/G97)</f>
        <v/>
      </c>
      <c r="M97" s="11">
        <f>IF(OR(L97="",K97=""),"",K97*L97)</f>
        <v/>
      </c>
      <c r="N97" s="12">
        <f>IF(OR(B97="",K97=""),"",SUM(I97:J97)-K97)</f>
        <v/>
      </c>
      <c r="O97" s="11">
        <f>IF(OR(N97="",L97=""),"",N97*L97)</f>
        <v/>
      </c>
      <c r="P97" s="9" t="n"/>
      <c r="Q97" s="12">
        <f>IF(OR(B97="",P97="",K97=""),"",MAX(0,P97-K97))</f>
        <v/>
      </c>
      <c r="R97" s="13">
        <f>IF(OR(Q97="",G97="",G97=0),"",ROUNDUP(Q97/G97,0))</f>
        <v/>
      </c>
      <c r="S97" s="14">
        <f>IF(B97="","",IF(L97="","Add price and units",IF(K97="","Not counted",IF(N97&lt;0,"Check count or delivery",""))))</f>
        <v/>
      </c>
    </row>
    <row r="98">
      <c r="A98" s="8" t="n"/>
      <c r="B98" s="8" t="n"/>
      <c r="C98" s="8" t="n"/>
      <c r="D98" s="8" t="n"/>
      <c r="E98" s="8" t="n"/>
      <c r="F98" s="8" t="n"/>
      <c r="G98" s="9" t="n"/>
      <c r="H98" s="10" t="n"/>
      <c r="I98" s="9" t="n"/>
      <c r="J98" s="9" t="n"/>
      <c r="K98" s="9" t="n"/>
      <c r="L98" s="11">
        <f>IF(OR(B98="",G98="",G98=0),"",H98/G98)</f>
        <v/>
      </c>
      <c r="M98" s="11">
        <f>IF(OR(L98="",K98=""),"",K98*L98)</f>
        <v/>
      </c>
      <c r="N98" s="12">
        <f>IF(OR(B98="",K98=""),"",SUM(I98:J98)-K98)</f>
        <v/>
      </c>
      <c r="O98" s="11">
        <f>IF(OR(N98="",L98=""),"",N98*L98)</f>
        <v/>
      </c>
      <c r="P98" s="9" t="n"/>
      <c r="Q98" s="12">
        <f>IF(OR(B98="",P98="",K98=""),"",MAX(0,P98-K98))</f>
        <v/>
      </c>
      <c r="R98" s="13">
        <f>IF(OR(Q98="",G98="",G98=0),"",ROUNDUP(Q98/G98,0))</f>
        <v/>
      </c>
      <c r="S98" s="14">
        <f>IF(B98="","",IF(L98="","Add price and units",IF(K98="","Not counted",IF(N98&lt;0,"Check count or delivery",""))))</f>
        <v/>
      </c>
    </row>
    <row r="99">
      <c r="A99" s="8" t="n"/>
      <c r="B99" s="8" t="n"/>
      <c r="C99" s="8" t="n"/>
      <c r="D99" s="8" t="n"/>
      <c r="E99" s="8" t="n"/>
      <c r="F99" s="8" t="n"/>
      <c r="G99" s="9" t="n"/>
      <c r="H99" s="10" t="n"/>
      <c r="I99" s="9" t="n"/>
      <c r="J99" s="9" t="n"/>
      <c r="K99" s="9" t="n"/>
      <c r="L99" s="11">
        <f>IF(OR(B99="",G99="",G99=0),"",H99/G99)</f>
        <v/>
      </c>
      <c r="M99" s="11">
        <f>IF(OR(L99="",K99=""),"",K99*L99)</f>
        <v/>
      </c>
      <c r="N99" s="12">
        <f>IF(OR(B99="",K99=""),"",SUM(I99:J99)-K99)</f>
        <v/>
      </c>
      <c r="O99" s="11">
        <f>IF(OR(N99="",L99=""),"",N99*L99)</f>
        <v/>
      </c>
      <c r="P99" s="9" t="n"/>
      <c r="Q99" s="12">
        <f>IF(OR(B99="",P99="",K99=""),"",MAX(0,P99-K99))</f>
        <v/>
      </c>
      <c r="R99" s="13">
        <f>IF(OR(Q99="",G99="",G99=0),"",ROUNDUP(Q99/G99,0))</f>
        <v/>
      </c>
      <c r="S99" s="14">
        <f>IF(B99="","",IF(L99="","Add price and units",IF(K99="","Not counted",IF(N99&lt;0,"Check count or delivery",""))))</f>
        <v/>
      </c>
    </row>
    <row r="100">
      <c r="A100" s="8" t="n"/>
      <c r="B100" s="8" t="n"/>
      <c r="C100" s="8" t="n"/>
      <c r="D100" s="8" t="n"/>
      <c r="E100" s="8" t="n"/>
      <c r="F100" s="8" t="n"/>
      <c r="G100" s="9" t="n"/>
      <c r="H100" s="10" t="n"/>
      <c r="I100" s="9" t="n"/>
      <c r="J100" s="9" t="n"/>
      <c r="K100" s="9" t="n"/>
      <c r="L100" s="11">
        <f>IF(OR(B100="",G100="",G100=0),"",H100/G100)</f>
        <v/>
      </c>
      <c r="M100" s="11">
        <f>IF(OR(L100="",K100=""),"",K100*L100)</f>
        <v/>
      </c>
      <c r="N100" s="12">
        <f>IF(OR(B100="",K100=""),"",SUM(I100:J100)-K100)</f>
        <v/>
      </c>
      <c r="O100" s="11">
        <f>IF(OR(N100="",L100=""),"",N100*L100)</f>
        <v/>
      </c>
      <c r="P100" s="9" t="n"/>
      <c r="Q100" s="12">
        <f>IF(OR(B100="",P100="",K100=""),"",MAX(0,P100-K100))</f>
        <v/>
      </c>
      <c r="R100" s="13">
        <f>IF(OR(Q100="",G100="",G100=0),"",ROUNDUP(Q100/G100,0))</f>
        <v/>
      </c>
      <c r="S100" s="14">
        <f>IF(B100="","",IF(L100="","Add price and units",IF(K100="","Not counted",IF(N100&lt;0,"Check count or delivery",""))))</f>
        <v/>
      </c>
    </row>
    <row r="101">
      <c r="A101" s="8" t="n"/>
      <c r="B101" s="8" t="n"/>
      <c r="C101" s="8" t="n"/>
      <c r="D101" s="8" t="n"/>
      <c r="E101" s="8" t="n"/>
      <c r="F101" s="8" t="n"/>
      <c r="G101" s="9" t="n"/>
      <c r="H101" s="10" t="n"/>
      <c r="I101" s="9" t="n"/>
      <c r="J101" s="9" t="n"/>
      <c r="K101" s="9" t="n"/>
      <c r="L101" s="11">
        <f>IF(OR(B101="",G101="",G101=0),"",H101/G101)</f>
        <v/>
      </c>
      <c r="M101" s="11">
        <f>IF(OR(L101="",K101=""),"",K101*L101)</f>
        <v/>
      </c>
      <c r="N101" s="12">
        <f>IF(OR(B101="",K101=""),"",SUM(I101:J101)-K101)</f>
        <v/>
      </c>
      <c r="O101" s="11">
        <f>IF(OR(N101="",L101=""),"",N101*L101)</f>
        <v/>
      </c>
      <c r="P101" s="9" t="n"/>
      <c r="Q101" s="12">
        <f>IF(OR(B101="",P101="",K101=""),"",MAX(0,P101-K101))</f>
        <v/>
      </c>
      <c r="R101" s="13">
        <f>IF(OR(Q101="",G101="",G101=0),"",ROUNDUP(Q101/G101,0))</f>
        <v/>
      </c>
      <c r="S101" s="14">
        <f>IF(B101="","",IF(L101="","Add price and units",IF(K101="","Not counted",IF(N101&lt;0,"Check count or delivery",""))))</f>
        <v/>
      </c>
    </row>
    <row r="102">
      <c r="A102" s="8" t="n"/>
      <c r="B102" s="8" t="n"/>
      <c r="C102" s="8" t="n"/>
      <c r="D102" s="8" t="n"/>
      <c r="E102" s="8" t="n"/>
      <c r="F102" s="8" t="n"/>
      <c r="G102" s="9" t="n"/>
      <c r="H102" s="10" t="n"/>
      <c r="I102" s="9" t="n"/>
      <c r="J102" s="9" t="n"/>
      <c r="K102" s="9" t="n"/>
      <c r="L102" s="11">
        <f>IF(OR(B102="",G102="",G102=0),"",H102/G102)</f>
        <v/>
      </c>
      <c r="M102" s="11">
        <f>IF(OR(L102="",K102=""),"",K102*L102)</f>
        <v/>
      </c>
      <c r="N102" s="12">
        <f>IF(OR(B102="",K102=""),"",SUM(I102:J102)-K102)</f>
        <v/>
      </c>
      <c r="O102" s="11">
        <f>IF(OR(N102="",L102=""),"",N102*L102)</f>
        <v/>
      </c>
      <c r="P102" s="9" t="n"/>
      <c r="Q102" s="12">
        <f>IF(OR(B102="",P102="",K102=""),"",MAX(0,P102-K102))</f>
        <v/>
      </c>
      <c r="R102" s="13">
        <f>IF(OR(Q102="",G102="",G102=0),"",ROUNDUP(Q102/G102,0))</f>
        <v/>
      </c>
      <c r="S102" s="14">
        <f>IF(B102="","",IF(L102="","Add price and units",IF(K102="","Not counted",IF(N102&lt;0,"Check count or delivery",""))))</f>
        <v/>
      </c>
    </row>
    <row r="103">
      <c r="A103" s="8" t="n"/>
      <c r="B103" s="8" t="n"/>
      <c r="C103" s="8" t="n"/>
      <c r="D103" s="8" t="n"/>
      <c r="E103" s="8" t="n"/>
      <c r="F103" s="8" t="n"/>
      <c r="G103" s="9" t="n"/>
      <c r="H103" s="10" t="n"/>
      <c r="I103" s="9" t="n"/>
      <c r="J103" s="9" t="n"/>
      <c r="K103" s="9" t="n"/>
      <c r="L103" s="11">
        <f>IF(OR(B103="",G103="",G103=0),"",H103/G103)</f>
        <v/>
      </c>
      <c r="M103" s="11">
        <f>IF(OR(L103="",K103=""),"",K103*L103)</f>
        <v/>
      </c>
      <c r="N103" s="12">
        <f>IF(OR(B103="",K103=""),"",SUM(I103:J103)-K103)</f>
        <v/>
      </c>
      <c r="O103" s="11">
        <f>IF(OR(N103="",L103=""),"",N103*L103)</f>
        <v/>
      </c>
      <c r="P103" s="9" t="n"/>
      <c r="Q103" s="12">
        <f>IF(OR(B103="",P103="",K103=""),"",MAX(0,P103-K103))</f>
        <v/>
      </c>
      <c r="R103" s="13">
        <f>IF(OR(Q103="",G103="",G103=0),"",ROUNDUP(Q103/G103,0))</f>
        <v/>
      </c>
      <c r="S103" s="14">
        <f>IF(B103="","",IF(L103="","Add price and units",IF(K103="","Not counted",IF(N103&lt;0,"Check count or delivery",""))))</f>
        <v/>
      </c>
    </row>
    <row r="104">
      <c r="A104" s="8" t="n"/>
      <c r="B104" s="8" t="n"/>
      <c r="C104" s="8" t="n"/>
      <c r="D104" s="8" t="n"/>
      <c r="E104" s="8" t="n"/>
      <c r="F104" s="8" t="n"/>
      <c r="G104" s="9" t="n"/>
      <c r="H104" s="10" t="n"/>
      <c r="I104" s="9" t="n"/>
      <c r="J104" s="9" t="n"/>
      <c r="K104" s="9" t="n"/>
      <c r="L104" s="11">
        <f>IF(OR(B104="",G104="",G104=0),"",H104/G104)</f>
        <v/>
      </c>
      <c r="M104" s="11">
        <f>IF(OR(L104="",K104=""),"",K104*L104)</f>
        <v/>
      </c>
      <c r="N104" s="12">
        <f>IF(OR(B104="",K104=""),"",SUM(I104:J104)-K104)</f>
        <v/>
      </c>
      <c r="O104" s="11">
        <f>IF(OR(N104="",L104=""),"",N104*L104)</f>
        <v/>
      </c>
      <c r="P104" s="9" t="n"/>
      <c r="Q104" s="12">
        <f>IF(OR(B104="",P104="",K104=""),"",MAX(0,P104-K104))</f>
        <v/>
      </c>
      <c r="R104" s="13">
        <f>IF(OR(Q104="",G104="",G104=0),"",ROUNDUP(Q104/G104,0))</f>
        <v/>
      </c>
      <c r="S104" s="14">
        <f>IF(B104="","",IF(L104="","Add price and units",IF(K104="","Not counted",IF(N104&lt;0,"Check count or delivery",""))))</f>
        <v/>
      </c>
    </row>
    <row r="105">
      <c r="A105" s="8" t="n"/>
      <c r="B105" s="8" t="n"/>
      <c r="C105" s="8" t="n"/>
      <c r="D105" s="8" t="n"/>
      <c r="E105" s="8" t="n"/>
      <c r="F105" s="8" t="n"/>
      <c r="G105" s="9" t="n"/>
      <c r="H105" s="10" t="n"/>
      <c r="I105" s="9" t="n"/>
      <c r="J105" s="9" t="n"/>
      <c r="K105" s="9" t="n"/>
      <c r="L105" s="11">
        <f>IF(OR(B105="",G105="",G105=0),"",H105/G105)</f>
        <v/>
      </c>
      <c r="M105" s="11">
        <f>IF(OR(L105="",K105=""),"",K105*L105)</f>
        <v/>
      </c>
      <c r="N105" s="12">
        <f>IF(OR(B105="",K105=""),"",SUM(I105:J105)-K105)</f>
        <v/>
      </c>
      <c r="O105" s="11">
        <f>IF(OR(N105="",L105=""),"",N105*L105)</f>
        <v/>
      </c>
      <c r="P105" s="9" t="n"/>
      <c r="Q105" s="12">
        <f>IF(OR(B105="",P105="",K105=""),"",MAX(0,P105-K105))</f>
        <v/>
      </c>
      <c r="R105" s="13">
        <f>IF(OR(Q105="",G105="",G105=0),"",ROUNDUP(Q105/G105,0))</f>
        <v/>
      </c>
      <c r="S105" s="14">
        <f>IF(B105="","",IF(L105="","Add price and units",IF(K105="","Not counted",IF(N105&lt;0,"Check count or delivery",""))))</f>
        <v/>
      </c>
    </row>
    <row r="106">
      <c r="A106" s="8" t="n"/>
      <c r="B106" s="8" t="n"/>
      <c r="C106" s="8" t="n"/>
      <c r="D106" s="8" t="n"/>
      <c r="E106" s="8" t="n"/>
      <c r="F106" s="8" t="n"/>
      <c r="G106" s="9" t="n"/>
      <c r="H106" s="10" t="n"/>
      <c r="I106" s="9" t="n"/>
      <c r="J106" s="9" t="n"/>
      <c r="K106" s="9" t="n"/>
      <c r="L106" s="11">
        <f>IF(OR(B106="",G106="",G106=0),"",H106/G106)</f>
        <v/>
      </c>
      <c r="M106" s="11">
        <f>IF(OR(L106="",K106=""),"",K106*L106)</f>
        <v/>
      </c>
      <c r="N106" s="12">
        <f>IF(OR(B106="",K106=""),"",SUM(I106:J106)-K106)</f>
        <v/>
      </c>
      <c r="O106" s="11">
        <f>IF(OR(N106="",L106=""),"",N106*L106)</f>
        <v/>
      </c>
      <c r="P106" s="9" t="n"/>
      <c r="Q106" s="12">
        <f>IF(OR(B106="",P106="",K106=""),"",MAX(0,P106-K106))</f>
        <v/>
      </c>
      <c r="R106" s="13">
        <f>IF(OR(Q106="",G106="",G106=0),"",ROUNDUP(Q106/G106,0))</f>
        <v/>
      </c>
      <c r="S106" s="14">
        <f>IF(B106="","",IF(L106="","Add price and units",IF(K106="","Not counted",IF(N106&lt;0,"Check count or delivery",""))))</f>
        <v/>
      </c>
    </row>
    <row r="107">
      <c r="A107" s="8" t="n"/>
      <c r="B107" s="8" t="n"/>
      <c r="C107" s="8" t="n"/>
      <c r="D107" s="8" t="n"/>
      <c r="E107" s="8" t="n"/>
      <c r="F107" s="8" t="n"/>
      <c r="G107" s="9" t="n"/>
      <c r="H107" s="10" t="n"/>
      <c r="I107" s="9" t="n"/>
      <c r="J107" s="9" t="n"/>
      <c r="K107" s="9" t="n"/>
      <c r="L107" s="11">
        <f>IF(OR(B107="",G107="",G107=0),"",H107/G107)</f>
        <v/>
      </c>
      <c r="M107" s="11">
        <f>IF(OR(L107="",K107=""),"",K107*L107)</f>
        <v/>
      </c>
      <c r="N107" s="12">
        <f>IF(OR(B107="",K107=""),"",SUM(I107:J107)-K107)</f>
        <v/>
      </c>
      <c r="O107" s="11">
        <f>IF(OR(N107="",L107=""),"",N107*L107)</f>
        <v/>
      </c>
      <c r="P107" s="9" t="n"/>
      <c r="Q107" s="12">
        <f>IF(OR(B107="",P107="",K107=""),"",MAX(0,P107-K107))</f>
        <v/>
      </c>
      <c r="R107" s="13">
        <f>IF(OR(Q107="",G107="",G107=0),"",ROUNDUP(Q107/G107,0))</f>
        <v/>
      </c>
      <c r="S107" s="14">
        <f>IF(B107="","",IF(L107="","Add price and units",IF(K107="","Not counted",IF(N107&lt;0,"Check count or delivery",""))))</f>
        <v/>
      </c>
    </row>
    <row r="108">
      <c r="A108" s="8" t="n"/>
      <c r="B108" s="8" t="n"/>
      <c r="C108" s="8" t="n"/>
      <c r="D108" s="8" t="n"/>
      <c r="E108" s="8" t="n"/>
      <c r="F108" s="8" t="n"/>
      <c r="G108" s="9" t="n"/>
      <c r="H108" s="10" t="n"/>
      <c r="I108" s="9" t="n"/>
      <c r="J108" s="9" t="n"/>
      <c r="K108" s="9" t="n"/>
      <c r="L108" s="11">
        <f>IF(OR(B108="",G108="",G108=0),"",H108/G108)</f>
        <v/>
      </c>
      <c r="M108" s="11">
        <f>IF(OR(L108="",K108=""),"",K108*L108)</f>
        <v/>
      </c>
      <c r="N108" s="12">
        <f>IF(OR(B108="",K108=""),"",SUM(I108:J108)-K108)</f>
        <v/>
      </c>
      <c r="O108" s="11">
        <f>IF(OR(N108="",L108=""),"",N108*L108)</f>
        <v/>
      </c>
      <c r="P108" s="9" t="n"/>
      <c r="Q108" s="12">
        <f>IF(OR(B108="",P108="",K108=""),"",MAX(0,P108-K108))</f>
        <v/>
      </c>
      <c r="R108" s="13">
        <f>IF(OR(Q108="",G108="",G108=0),"",ROUNDUP(Q108/G108,0))</f>
        <v/>
      </c>
      <c r="S108" s="14">
        <f>IF(B108="","",IF(L108="","Add price and units",IF(K108="","Not counted",IF(N108&lt;0,"Check count or delivery",""))))</f>
        <v/>
      </c>
    </row>
    <row r="109">
      <c r="A109" s="8" t="n"/>
      <c r="B109" s="8" t="n"/>
      <c r="C109" s="8" t="n"/>
      <c r="D109" s="8" t="n"/>
      <c r="E109" s="8" t="n"/>
      <c r="F109" s="8" t="n"/>
      <c r="G109" s="9" t="n"/>
      <c r="H109" s="10" t="n"/>
      <c r="I109" s="9" t="n"/>
      <c r="J109" s="9" t="n"/>
      <c r="K109" s="9" t="n"/>
      <c r="L109" s="11">
        <f>IF(OR(B109="",G109="",G109=0),"",H109/G109)</f>
        <v/>
      </c>
      <c r="M109" s="11">
        <f>IF(OR(L109="",K109=""),"",K109*L109)</f>
        <v/>
      </c>
      <c r="N109" s="12">
        <f>IF(OR(B109="",K109=""),"",SUM(I109:J109)-K109)</f>
        <v/>
      </c>
      <c r="O109" s="11">
        <f>IF(OR(N109="",L109=""),"",N109*L109)</f>
        <v/>
      </c>
      <c r="P109" s="9" t="n"/>
      <c r="Q109" s="12">
        <f>IF(OR(B109="",P109="",K109=""),"",MAX(0,P109-K109))</f>
        <v/>
      </c>
      <c r="R109" s="13">
        <f>IF(OR(Q109="",G109="",G109=0),"",ROUNDUP(Q109/G109,0))</f>
        <v/>
      </c>
      <c r="S109" s="14">
        <f>IF(B109="","",IF(L109="","Add price and units",IF(K109="","Not counted",IF(N109&lt;0,"Check count or delivery",""))))</f>
        <v/>
      </c>
    </row>
    <row r="110">
      <c r="A110" s="8" t="n"/>
      <c r="B110" s="8" t="n"/>
      <c r="C110" s="8" t="n"/>
      <c r="D110" s="8" t="n"/>
      <c r="E110" s="8" t="n"/>
      <c r="F110" s="8" t="n"/>
      <c r="G110" s="9" t="n"/>
      <c r="H110" s="10" t="n"/>
      <c r="I110" s="9" t="n"/>
      <c r="J110" s="9" t="n"/>
      <c r="K110" s="9" t="n"/>
      <c r="L110" s="11">
        <f>IF(OR(B110="",G110="",G110=0),"",H110/G110)</f>
        <v/>
      </c>
      <c r="M110" s="11">
        <f>IF(OR(L110="",K110=""),"",K110*L110)</f>
        <v/>
      </c>
      <c r="N110" s="12">
        <f>IF(OR(B110="",K110=""),"",SUM(I110:J110)-K110)</f>
        <v/>
      </c>
      <c r="O110" s="11">
        <f>IF(OR(N110="",L110=""),"",N110*L110)</f>
        <v/>
      </c>
      <c r="P110" s="9" t="n"/>
      <c r="Q110" s="12">
        <f>IF(OR(B110="",P110="",K110=""),"",MAX(0,P110-K110))</f>
        <v/>
      </c>
      <c r="R110" s="13">
        <f>IF(OR(Q110="",G110="",G110=0),"",ROUNDUP(Q110/G110,0))</f>
        <v/>
      </c>
      <c r="S110" s="14">
        <f>IF(B110="","",IF(L110="","Add price and units",IF(K110="","Not counted",IF(N110&lt;0,"Check count or delivery",""))))</f>
        <v/>
      </c>
    </row>
    <row r="111">
      <c r="A111" s="8" t="n"/>
      <c r="B111" s="8" t="n"/>
      <c r="C111" s="8" t="n"/>
      <c r="D111" s="8" t="n"/>
      <c r="E111" s="8" t="n"/>
      <c r="F111" s="8" t="n"/>
      <c r="G111" s="9" t="n"/>
      <c r="H111" s="10" t="n"/>
      <c r="I111" s="9" t="n"/>
      <c r="J111" s="9" t="n"/>
      <c r="K111" s="9" t="n"/>
      <c r="L111" s="11">
        <f>IF(OR(B111="",G111="",G111=0),"",H111/G111)</f>
        <v/>
      </c>
      <c r="M111" s="11">
        <f>IF(OR(L111="",K111=""),"",K111*L111)</f>
        <v/>
      </c>
      <c r="N111" s="12">
        <f>IF(OR(B111="",K111=""),"",SUM(I111:J111)-K111)</f>
        <v/>
      </c>
      <c r="O111" s="11">
        <f>IF(OR(N111="",L111=""),"",N111*L111)</f>
        <v/>
      </c>
      <c r="P111" s="9" t="n"/>
      <c r="Q111" s="12">
        <f>IF(OR(B111="",P111="",K111=""),"",MAX(0,P111-K111))</f>
        <v/>
      </c>
      <c r="R111" s="13">
        <f>IF(OR(Q111="",G111="",G111=0),"",ROUNDUP(Q111/G111,0))</f>
        <v/>
      </c>
      <c r="S111" s="14">
        <f>IF(B111="","",IF(L111="","Add price and units",IF(K111="","Not counted",IF(N111&lt;0,"Check count or delivery",""))))</f>
        <v/>
      </c>
    </row>
    <row r="112">
      <c r="A112" s="8" t="n"/>
      <c r="B112" s="8" t="n"/>
      <c r="C112" s="8" t="n"/>
      <c r="D112" s="8" t="n"/>
      <c r="E112" s="8" t="n"/>
      <c r="F112" s="8" t="n"/>
      <c r="G112" s="9" t="n"/>
      <c r="H112" s="10" t="n"/>
      <c r="I112" s="9" t="n"/>
      <c r="J112" s="9" t="n"/>
      <c r="K112" s="9" t="n"/>
      <c r="L112" s="11">
        <f>IF(OR(B112="",G112="",G112=0),"",H112/G112)</f>
        <v/>
      </c>
      <c r="M112" s="11">
        <f>IF(OR(L112="",K112=""),"",K112*L112)</f>
        <v/>
      </c>
      <c r="N112" s="12">
        <f>IF(OR(B112="",K112=""),"",SUM(I112:J112)-K112)</f>
        <v/>
      </c>
      <c r="O112" s="11">
        <f>IF(OR(N112="",L112=""),"",N112*L112)</f>
        <v/>
      </c>
      <c r="P112" s="9" t="n"/>
      <c r="Q112" s="12">
        <f>IF(OR(B112="",P112="",K112=""),"",MAX(0,P112-K112))</f>
        <v/>
      </c>
      <c r="R112" s="13">
        <f>IF(OR(Q112="",G112="",G112=0),"",ROUNDUP(Q112/G112,0))</f>
        <v/>
      </c>
      <c r="S112" s="14">
        <f>IF(B112="","",IF(L112="","Add price and units",IF(K112="","Not counted",IF(N112&lt;0,"Check count or delivery",""))))</f>
        <v/>
      </c>
    </row>
    <row r="113">
      <c r="A113" s="8" t="n"/>
      <c r="B113" s="8" t="n"/>
      <c r="C113" s="8" t="n"/>
      <c r="D113" s="8" t="n"/>
      <c r="E113" s="8" t="n"/>
      <c r="F113" s="8" t="n"/>
      <c r="G113" s="9" t="n"/>
      <c r="H113" s="10" t="n"/>
      <c r="I113" s="9" t="n"/>
      <c r="J113" s="9" t="n"/>
      <c r="K113" s="9" t="n"/>
      <c r="L113" s="11">
        <f>IF(OR(B113="",G113="",G113=0),"",H113/G113)</f>
        <v/>
      </c>
      <c r="M113" s="11">
        <f>IF(OR(L113="",K113=""),"",K113*L113)</f>
        <v/>
      </c>
      <c r="N113" s="12">
        <f>IF(OR(B113="",K113=""),"",SUM(I113:J113)-K113)</f>
        <v/>
      </c>
      <c r="O113" s="11">
        <f>IF(OR(N113="",L113=""),"",N113*L113)</f>
        <v/>
      </c>
      <c r="P113" s="9" t="n"/>
      <c r="Q113" s="12">
        <f>IF(OR(B113="",P113="",K113=""),"",MAX(0,P113-K113))</f>
        <v/>
      </c>
      <c r="R113" s="13">
        <f>IF(OR(Q113="",G113="",G113=0),"",ROUNDUP(Q113/G113,0))</f>
        <v/>
      </c>
      <c r="S113" s="14">
        <f>IF(B113="","",IF(L113="","Add price and units",IF(K113="","Not counted",IF(N113&lt;0,"Check count or delivery",""))))</f>
        <v/>
      </c>
    </row>
    <row r="114">
      <c r="A114" s="8" t="n"/>
      <c r="B114" s="8" t="n"/>
      <c r="C114" s="8" t="n"/>
      <c r="D114" s="8" t="n"/>
      <c r="E114" s="8" t="n"/>
      <c r="F114" s="8" t="n"/>
      <c r="G114" s="9" t="n"/>
      <c r="H114" s="10" t="n"/>
      <c r="I114" s="9" t="n"/>
      <c r="J114" s="9" t="n"/>
      <c r="K114" s="9" t="n"/>
      <c r="L114" s="11">
        <f>IF(OR(B114="",G114="",G114=0),"",H114/G114)</f>
        <v/>
      </c>
      <c r="M114" s="11">
        <f>IF(OR(L114="",K114=""),"",K114*L114)</f>
        <v/>
      </c>
      <c r="N114" s="12">
        <f>IF(OR(B114="",K114=""),"",SUM(I114:J114)-K114)</f>
        <v/>
      </c>
      <c r="O114" s="11">
        <f>IF(OR(N114="",L114=""),"",N114*L114)</f>
        <v/>
      </c>
      <c r="P114" s="9" t="n"/>
      <c r="Q114" s="12">
        <f>IF(OR(B114="",P114="",K114=""),"",MAX(0,P114-K114))</f>
        <v/>
      </c>
      <c r="R114" s="13">
        <f>IF(OR(Q114="",G114="",G114=0),"",ROUNDUP(Q114/G114,0))</f>
        <v/>
      </c>
      <c r="S114" s="14">
        <f>IF(B114="","",IF(L114="","Add price and units",IF(K114="","Not counted",IF(N114&lt;0,"Check count or delivery",""))))</f>
        <v/>
      </c>
    </row>
    <row r="115">
      <c r="A115" s="8" t="n"/>
      <c r="B115" s="8" t="n"/>
      <c r="C115" s="8" t="n"/>
      <c r="D115" s="8" t="n"/>
      <c r="E115" s="8" t="n"/>
      <c r="F115" s="8" t="n"/>
      <c r="G115" s="9" t="n"/>
      <c r="H115" s="10" t="n"/>
      <c r="I115" s="9" t="n"/>
      <c r="J115" s="9" t="n"/>
      <c r="K115" s="9" t="n"/>
      <c r="L115" s="11">
        <f>IF(OR(B115="",G115="",G115=0),"",H115/G115)</f>
        <v/>
      </c>
      <c r="M115" s="11">
        <f>IF(OR(L115="",K115=""),"",K115*L115)</f>
        <v/>
      </c>
      <c r="N115" s="12">
        <f>IF(OR(B115="",K115=""),"",SUM(I115:J115)-K115)</f>
        <v/>
      </c>
      <c r="O115" s="11">
        <f>IF(OR(N115="",L115=""),"",N115*L115)</f>
        <v/>
      </c>
      <c r="P115" s="9" t="n"/>
      <c r="Q115" s="12">
        <f>IF(OR(B115="",P115="",K115=""),"",MAX(0,P115-K115))</f>
        <v/>
      </c>
      <c r="R115" s="13">
        <f>IF(OR(Q115="",G115="",G115=0),"",ROUNDUP(Q115/G115,0))</f>
        <v/>
      </c>
      <c r="S115" s="14">
        <f>IF(B115="","",IF(L115="","Add price and units",IF(K115="","Not counted",IF(N115&lt;0,"Check count or delivery",""))))</f>
        <v/>
      </c>
    </row>
    <row r="116">
      <c r="A116" s="8" t="n"/>
      <c r="B116" s="8" t="n"/>
      <c r="C116" s="8" t="n"/>
      <c r="D116" s="8" t="n"/>
      <c r="E116" s="8" t="n"/>
      <c r="F116" s="8" t="n"/>
      <c r="G116" s="9" t="n"/>
      <c r="H116" s="10" t="n"/>
      <c r="I116" s="9" t="n"/>
      <c r="J116" s="9" t="n"/>
      <c r="K116" s="9" t="n"/>
      <c r="L116" s="11">
        <f>IF(OR(B116="",G116="",G116=0),"",H116/G116)</f>
        <v/>
      </c>
      <c r="M116" s="11">
        <f>IF(OR(L116="",K116=""),"",K116*L116)</f>
        <v/>
      </c>
      <c r="N116" s="12">
        <f>IF(OR(B116="",K116=""),"",SUM(I116:J116)-K116)</f>
        <v/>
      </c>
      <c r="O116" s="11">
        <f>IF(OR(N116="",L116=""),"",N116*L116)</f>
        <v/>
      </c>
      <c r="P116" s="9" t="n"/>
      <c r="Q116" s="12">
        <f>IF(OR(B116="",P116="",K116=""),"",MAX(0,P116-K116))</f>
        <v/>
      </c>
      <c r="R116" s="13">
        <f>IF(OR(Q116="",G116="",G116=0),"",ROUNDUP(Q116/G116,0))</f>
        <v/>
      </c>
      <c r="S116" s="14">
        <f>IF(B116="","",IF(L116="","Add price and units",IF(K116="","Not counted",IF(N116&lt;0,"Check count or delivery",""))))</f>
        <v/>
      </c>
    </row>
    <row r="117">
      <c r="A117" s="8" t="n"/>
      <c r="B117" s="8" t="n"/>
      <c r="C117" s="8" t="n"/>
      <c r="D117" s="8" t="n"/>
      <c r="E117" s="8" t="n"/>
      <c r="F117" s="8" t="n"/>
      <c r="G117" s="9" t="n"/>
      <c r="H117" s="10" t="n"/>
      <c r="I117" s="9" t="n"/>
      <c r="J117" s="9" t="n"/>
      <c r="K117" s="9" t="n"/>
      <c r="L117" s="11">
        <f>IF(OR(B117="",G117="",G117=0),"",H117/G117)</f>
        <v/>
      </c>
      <c r="M117" s="11">
        <f>IF(OR(L117="",K117=""),"",K117*L117)</f>
        <v/>
      </c>
      <c r="N117" s="12">
        <f>IF(OR(B117="",K117=""),"",SUM(I117:J117)-K117)</f>
        <v/>
      </c>
      <c r="O117" s="11">
        <f>IF(OR(N117="",L117=""),"",N117*L117)</f>
        <v/>
      </c>
      <c r="P117" s="9" t="n"/>
      <c r="Q117" s="12">
        <f>IF(OR(B117="",P117="",K117=""),"",MAX(0,P117-K117))</f>
        <v/>
      </c>
      <c r="R117" s="13">
        <f>IF(OR(Q117="",G117="",G117=0),"",ROUNDUP(Q117/G117,0))</f>
        <v/>
      </c>
      <c r="S117" s="14">
        <f>IF(B117="","",IF(L117="","Add price and units",IF(K117="","Not counted",IF(N117&lt;0,"Check count or delivery",""))))</f>
        <v/>
      </c>
    </row>
    <row r="118">
      <c r="A118" s="8" t="n"/>
      <c r="B118" s="8" t="n"/>
      <c r="C118" s="8" t="n"/>
      <c r="D118" s="8" t="n"/>
      <c r="E118" s="8" t="n"/>
      <c r="F118" s="8" t="n"/>
      <c r="G118" s="9" t="n"/>
      <c r="H118" s="10" t="n"/>
      <c r="I118" s="9" t="n"/>
      <c r="J118" s="9" t="n"/>
      <c r="K118" s="9" t="n"/>
      <c r="L118" s="11">
        <f>IF(OR(B118="",G118="",G118=0),"",H118/G118)</f>
        <v/>
      </c>
      <c r="M118" s="11">
        <f>IF(OR(L118="",K118=""),"",K118*L118)</f>
        <v/>
      </c>
      <c r="N118" s="12">
        <f>IF(OR(B118="",K118=""),"",SUM(I118:J118)-K118)</f>
        <v/>
      </c>
      <c r="O118" s="11">
        <f>IF(OR(N118="",L118=""),"",N118*L118)</f>
        <v/>
      </c>
      <c r="P118" s="9" t="n"/>
      <c r="Q118" s="12">
        <f>IF(OR(B118="",P118="",K118=""),"",MAX(0,P118-K118))</f>
        <v/>
      </c>
      <c r="R118" s="13">
        <f>IF(OR(Q118="",G118="",G118=0),"",ROUNDUP(Q118/G118,0))</f>
        <v/>
      </c>
      <c r="S118" s="14">
        <f>IF(B118="","",IF(L118="","Add price and units",IF(K118="","Not counted",IF(N118&lt;0,"Check count or delivery",""))))</f>
        <v/>
      </c>
    </row>
    <row r="119">
      <c r="A119" s="8" t="n"/>
      <c r="B119" s="8" t="n"/>
      <c r="C119" s="8" t="n"/>
      <c r="D119" s="8" t="n"/>
      <c r="E119" s="8" t="n"/>
      <c r="F119" s="8" t="n"/>
      <c r="G119" s="9" t="n"/>
      <c r="H119" s="10" t="n"/>
      <c r="I119" s="9" t="n"/>
      <c r="J119" s="9" t="n"/>
      <c r="K119" s="9" t="n"/>
      <c r="L119" s="11">
        <f>IF(OR(B119="",G119="",G119=0),"",H119/G119)</f>
        <v/>
      </c>
      <c r="M119" s="11">
        <f>IF(OR(L119="",K119=""),"",K119*L119)</f>
        <v/>
      </c>
      <c r="N119" s="12">
        <f>IF(OR(B119="",K119=""),"",SUM(I119:J119)-K119)</f>
        <v/>
      </c>
      <c r="O119" s="11">
        <f>IF(OR(N119="",L119=""),"",N119*L119)</f>
        <v/>
      </c>
      <c r="P119" s="9" t="n"/>
      <c r="Q119" s="12">
        <f>IF(OR(B119="",P119="",K119=""),"",MAX(0,P119-K119))</f>
        <v/>
      </c>
      <c r="R119" s="13">
        <f>IF(OR(Q119="",G119="",G119=0),"",ROUNDUP(Q119/G119,0))</f>
        <v/>
      </c>
      <c r="S119" s="14">
        <f>IF(B119="","",IF(L119="","Add price and units",IF(K119="","Not counted",IF(N119&lt;0,"Check count or delivery",""))))</f>
        <v/>
      </c>
    </row>
    <row r="120">
      <c r="A120" s="8" t="n"/>
      <c r="B120" s="8" t="n"/>
      <c r="C120" s="8" t="n"/>
      <c r="D120" s="8" t="n"/>
      <c r="E120" s="8" t="n"/>
      <c r="F120" s="8" t="n"/>
      <c r="G120" s="9" t="n"/>
      <c r="H120" s="10" t="n"/>
      <c r="I120" s="9" t="n"/>
      <c r="J120" s="9" t="n"/>
      <c r="K120" s="9" t="n"/>
      <c r="L120" s="11">
        <f>IF(OR(B120="",G120="",G120=0),"",H120/G120)</f>
        <v/>
      </c>
      <c r="M120" s="11">
        <f>IF(OR(L120="",K120=""),"",K120*L120)</f>
        <v/>
      </c>
      <c r="N120" s="12">
        <f>IF(OR(B120="",K120=""),"",SUM(I120:J120)-K120)</f>
        <v/>
      </c>
      <c r="O120" s="11">
        <f>IF(OR(N120="",L120=""),"",N120*L120)</f>
        <v/>
      </c>
      <c r="P120" s="9" t="n"/>
      <c r="Q120" s="12">
        <f>IF(OR(B120="",P120="",K120=""),"",MAX(0,P120-K120))</f>
        <v/>
      </c>
      <c r="R120" s="13">
        <f>IF(OR(Q120="",G120="",G120=0),"",ROUNDUP(Q120/G120,0))</f>
        <v/>
      </c>
      <c r="S120" s="14">
        <f>IF(B120="","",IF(L120="","Add price and units",IF(K120="","Not counted",IF(N120&lt;0,"Check count or delivery",""))))</f>
        <v/>
      </c>
    </row>
    <row r="121">
      <c r="A121" s="8" t="n"/>
      <c r="B121" s="8" t="n"/>
      <c r="C121" s="8" t="n"/>
      <c r="D121" s="8" t="n"/>
      <c r="E121" s="8" t="n"/>
      <c r="F121" s="8" t="n"/>
      <c r="G121" s="9" t="n"/>
      <c r="H121" s="10" t="n"/>
      <c r="I121" s="9" t="n"/>
      <c r="J121" s="9" t="n"/>
      <c r="K121" s="9" t="n"/>
      <c r="L121" s="11">
        <f>IF(OR(B121="",G121="",G121=0),"",H121/G121)</f>
        <v/>
      </c>
      <c r="M121" s="11">
        <f>IF(OR(L121="",K121=""),"",K121*L121)</f>
        <v/>
      </c>
      <c r="N121" s="12">
        <f>IF(OR(B121="",K121=""),"",SUM(I121:J121)-K121)</f>
        <v/>
      </c>
      <c r="O121" s="11">
        <f>IF(OR(N121="",L121=""),"",N121*L121)</f>
        <v/>
      </c>
      <c r="P121" s="9" t="n"/>
      <c r="Q121" s="12">
        <f>IF(OR(B121="",P121="",K121=""),"",MAX(0,P121-K121))</f>
        <v/>
      </c>
      <c r="R121" s="13">
        <f>IF(OR(Q121="",G121="",G121=0),"",ROUNDUP(Q121/G121,0))</f>
        <v/>
      </c>
      <c r="S121" s="14">
        <f>IF(B121="","",IF(L121="","Add price and units",IF(K121="","Not counted",IF(N121&lt;0,"Check count or delivery",""))))</f>
        <v/>
      </c>
    </row>
    <row r="122">
      <c r="A122" s="8" t="n"/>
      <c r="B122" s="8" t="n"/>
      <c r="C122" s="8" t="n"/>
      <c r="D122" s="8" t="n"/>
      <c r="E122" s="8" t="n"/>
      <c r="F122" s="8" t="n"/>
      <c r="G122" s="9" t="n"/>
      <c r="H122" s="10" t="n"/>
      <c r="I122" s="9" t="n"/>
      <c r="J122" s="9" t="n"/>
      <c r="K122" s="9" t="n"/>
      <c r="L122" s="11">
        <f>IF(OR(B122="",G122="",G122=0),"",H122/G122)</f>
        <v/>
      </c>
      <c r="M122" s="11">
        <f>IF(OR(L122="",K122=""),"",K122*L122)</f>
        <v/>
      </c>
      <c r="N122" s="12">
        <f>IF(OR(B122="",K122=""),"",SUM(I122:J122)-K122)</f>
        <v/>
      </c>
      <c r="O122" s="11">
        <f>IF(OR(N122="",L122=""),"",N122*L122)</f>
        <v/>
      </c>
      <c r="P122" s="9" t="n"/>
      <c r="Q122" s="12">
        <f>IF(OR(B122="",P122="",K122=""),"",MAX(0,P122-K122))</f>
        <v/>
      </c>
      <c r="R122" s="13">
        <f>IF(OR(Q122="",G122="",G122=0),"",ROUNDUP(Q122/G122,0))</f>
        <v/>
      </c>
      <c r="S122" s="14">
        <f>IF(B122="","",IF(L122="","Add price and units",IF(K122="","Not counted",IF(N122&lt;0,"Check count or delivery",""))))</f>
        <v/>
      </c>
    </row>
    <row r="123">
      <c r="A123" s="8" t="n"/>
      <c r="B123" s="8" t="n"/>
      <c r="C123" s="8" t="n"/>
      <c r="D123" s="8" t="n"/>
      <c r="E123" s="8" t="n"/>
      <c r="F123" s="8" t="n"/>
      <c r="G123" s="9" t="n"/>
      <c r="H123" s="10" t="n"/>
      <c r="I123" s="9" t="n"/>
      <c r="J123" s="9" t="n"/>
      <c r="K123" s="9" t="n"/>
      <c r="L123" s="11">
        <f>IF(OR(B123="",G123="",G123=0),"",H123/G123)</f>
        <v/>
      </c>
      <c r="M123" s="11">
        <f>IF(OR(L123="",K123=""),"",K123*L123)</f>
        <v/>
      </c>
      <c r="N123" s="12">
        <f>IF(OR(B123="",K123=""),"",SUM(I123:J123)-K123)</f>
        <v/>
      </c>
      <c r="O123" s="11">
        <f>IF(OR(N123="",L123=""),"",N123*L123)</f>
        <v/>
      </c>
      <c r="P123" s="9" t="n"/>
      <c r="Q123" s="12">
        <f>IF(OR(B123="",P123="",K123=""),"",MAX(0,P123-K123))</f>
        <v/>
      </c>
      <c r="R123" s="13">
        <f>IF(OR(Q123="",G123="",G123=0),"",ROUNDUP(Q123/G123,0))</f>
        <v/>
      </c>
      <c r="S123" s="14">
        <f>IF(B123="","",IF(L123="","Add price and units",IF(K123="","Not counted",IF(N123&lt;0,"Check count or delivery",""))))</f>
        <v/>
      </c>
    </row>
    <row r="124">
      <c r="A124" s="8" t="n"/>
      <c r="B124" s="8" t="n"/>
      <c r="C124" s="8" t="n"/>
      <c r="D124" s="8" t="n"/>
      <c r="E124" s="8" t="n"/>
      <c r="F124" s="8" t="n"/>
      <c r="G124" s="9" t="n"/>
      <c r="H124" s="10" t="n"/>
      <c r="I124" s="9" t="n"/>
      <c r="J124" s="9" t="n"/>
      <c r="K124" s="9" t="n"/>
      <c r="L124" s="11">
        <f>IF(OR(B124="",G124="",G124=0),"",H124/G124)</f>
        <v/>
      </c>
      <c r="M124" s="11">
        <f>IF(OR(L124="",K124=""),"",K124*L124)</f>
        <v/>
      </c>
      <c r="N124" s="12">
        <f>IF(OR(B124="",K124=""),"",SUM(I124:J124)-K124)</f>
        <v/>
      </c>
      <c r="O124" s="11">
        <f>IF(OR(N124="",L124=""),"",N124*L124)</f>
        <v/>
      </c>
      <c r="P124" s="9" t="n"/>
      <c r="Q124" s="12">
        <f>IF(OR(B124="",P124="",K124=""),"",MAX(0,P124-K124))</f>
        <v/>
      </c>
      <c r="R124" s="13">
        <f>IF(OR(Q124="",G124="",G124=0),"",ROUNDUP(Q124/G124,0))</f>
        <v/>
      </c>
      <c r="S124" s="14">
        <f>IF(B124="","",IF(L124="","Add price and units",IF(K124="","Not counted",IF(N124&lt;0,"Check count or delivery",""))))</f>
        <v/>
      </c>
    </row>
    <row r="125">
      <c r="A125" s="8" t="n"/>
      <c r="B125" s="8" t="n"/>
      <c r="C125" s="8" t="n"/>
      <c r="D125" s="8" t="n"/>
      <c r="E125" s="8" t="n"/>
      <c r="F125" s="8" t="n"/>
      <c r="G125" s="9" t="n"/>
      <c r="H125" s="10" t="n"/>
      <c r="I125" s="9" t="n"/>
      <c r="J125" s="9" t="n"/>
      <c r="K125" s="9" t="n"/>
      <c r="L125" s="11">
        <f>IF(OR(B125="",G125="",G125=0),"",H125/G125)</f>
        <v/>
      </c>
      <c r="M125" s="11">
        <f>IF(OR(L125="",K125=""),"",K125*L125)</f>
        <v/>
      </c>
      <c r="N125" s="12">
        <f>IF(OR(B125="",K125=""),"",SUM(I125:J125)-K125)</f>
        <v/>
      </c>
      <c r="O125" s="11">
        <f>IF(OR(N125="",L125=""),"",N125*L125)</f>
        <v/>
      </c>
      <c r="P125" s="9" t="n"/>
      <c r="Q125" s="12">
        <f>IF(OR(B125="",P125="",K125=""),"",MAX(0,P125-K125))</f>
        <v/>
      </c>
      <c r="R125" s="13">
        <f>IF(OR(Q125="",G125="",G125=0),"",ROUNDUP(Q125/G125,0))</f>
        <v/>
      </c>
      <c r="S125" s="14">
        <f>IF(B125="","",IF(L125="","Add price and units",IF(K125="","Not counted",IF(N125&lt;0,"Check count or delivery",""))))</f>
        <v/>
      </c>
    </row>
    <row r="126">
      <c r="A126" s="8" t="n"/>
      <c r="B126" s="8" t="n"/>
      <c r="C126" s="8" t="n"/>
      <c r="D126" s="8" t="n"/>
      <c r="E126" s="8" t="n"/>
      <c r="F126" s="8" t="n"/>
      <c r="G126" s="9" t="n"/>
      <c r="H126" s="10" t="n"/>
      <c r="I126" s="9" t="n"/>
      <c r="J126" s="9" t="n"/>
      <c r="K126" s="9" t="n"/>
      <c r="L126" s="11">
        <f>IF(OR(B126="",G126="",G126=0),"",H126/G126)</f>
        <v/>
      </c>
      <c r="M126" s="11">
        <f>IF(OR(L126="",K126=""),"",K126*L126)</f>
        <v/>
      </c>
      <c r="N126" s="12">
        <f>IF(OR(B126="",K126=""),"",SUM(I126:J126)-K126)</f>
        <v/>
      </c>
      <c r="O126" s="11">
        <f>IF(OR(N126="",L126=""),"",N126*L126)</f>
        <v/>
      </c>
      <c r="P126" s="9" t="n"/>
      <c r="Q126" s="12">
        <f>IF(OR(B126="",P126="",K126=""),"",MAX(0,P126-K126))</f>
        <v/>
      </c>
      <c r="R126" s="13">
        <f>IF(OR(Q126="",G126="",G126=0),"",ROUNDUP(Q126/G126,0))</f>
        <v/>
      </c>
      <c r="S126" s="14">
        <f>IF(B126="","",IF(L126="","Add price and units",IF(K126="","Not counted",IF(N126&lt;0,"Check count or delivery",""))))</f>
        <v/>
      </c>
    </row>
    <row r="127">
      <c r="A127" s="8" t="n"/>
      <c r="B127" s="8" t="n"/>
      <c r="C127" s="8" t="n"/>
      <c r="D127" s="8" t="n"/>
      <c r="E127" s="8" t="n"/>
      <c r="F127" s="8" t="n"/>
      <c r="G127" s="9" t="n"/>
      <c r="H127" s="10" t="n"/>
      <c r="I127" s="9" t="n"/>
      <c r="J127" s="9" t="n"/>
      <c r="K127" s="9" t="n"/>
      <c r="L127" s="11">
        <f>IF(OR(B127="",G127="",G127=0),"",H127/G127)</f>
        <v/>
      </c>
      <c r="M127" s="11">
        <f>IF(OR(L127="",K127=""),"",K127*L127)</f>
        <v/>
      </c>
      <c r="N127" s="12">
        <f>IF(OR(B127="",K127=""),"",SUM(I127:J127)-K127)</f>
        <v/>
      </c>
      <c r="O127" s="11">
        <f>IF(OR(N127="",L127=""),"",N127*L127)</f>
        <v/>
      </c>
      <c r="P127" s="9" t="n"/>
      <c r="Q127" s="12">
        <f>IF(OR(B127="",P127="",K127=""),"",MAX(0,P127-K127))</f>
        <v/>
      </c>
      <c r="R127" s="13">
        <f>IF(OR(Q127="",G127="",G127=0),"",ROUNDUP(Q127/G127,0))</f>
        <v/>
      </c>
      <c r="S127" s="14">
        <f>IF(B127="","",IF(L127="","Add price and units",IF(K127="","Not counted",IF(N127&lt;0,"Check count or delivery",""))))</f>
        <v/>
      </c>
    </row>
    <row r="128">
      <c r="A128" s="8" t="n"/>
      <c r="B128" s="8" t="n"/>
      <c r="C128" s="8" t="n"/>
      <c r="D128" s="8" t="n"/>
      <c r="E128" s="8" t="n"/>
      <c r="F128" s="8" t="n"/>
      <c r="G128" s="9" t="n"/>
      <c r="H128" s="10" t="n"/>
      <c r="I128" s="9" t="n"/>
      <c r="J128" s="9" t="n"/>
      <c r="K128" s="9" t="n"/>
      <c r="L128" s="11">
        <f>IF(OR(B128="",G128="",G128=0),"",H128/G128)</f>
        <v/>
      </c>
      <c r="M128" s="11">
        <f>IF(OR(L128="",K128=""),"",K128*L128)</f>
        <v/>
      </c>
      <c r="N128" s="12">
        <f>IF(OR(B128="",K128=""),"",SUM(I128:J128)-K128)</f>
        <v/>
      </c>
      <c r="O128" s="11">
        <f>IF(OR(N128="",L128=""),"",N128*L128)</f>
        <v/>
      </c>
      <c r="P128" s="9" t="n"/>
      <c r="Q128" s="12">
        <f>IF(OR(B128="",P128="",K128=""),"",MAX(0,P128-K128))</f>
        <v/>
      </c>
      <c r="R128" s="13">
        <f>IF(OR(Q128="",G128="",G128=0),"",ROUNDUP(Q128/G128,0))</f>
        <v/>
      </c>
      <c r="S128" s="14">
        <f>IF(B128="","",IF(L128="","Add price and units",IF(K128="","Not counted",IF(N128&lt;0,"Check count or delivery",""))))</f>
        <v/>
      </c>
    </row>
    <row r="129">
      <c r="A129" s="8" t="n"/>
      <c r="B129" s="8" t="n"/>
      <c r="C129" s="8" t="n"/>
      <c r="D129" s="8" t="n"/>
      <c r="E129" s="8" t="n"/>
      <c r="F129" s="8" t="n"/>
      <c r="G129" s="9" t="n"/>
      <c r="H129" s="10" t="n"/>
      <c r="I129" s="9" t="n"/>
      <c r="J129" s="9" t="n"/>
      <c r="K129" s="9" t="n"/>
      <c r="L129" s="11">
        <f>IF(OR(B129="",G129="",G129=0),"",H129/G129)</f>
        <v/>
      </c>
      <c r="M129" s="11">
        <f>IF(OR(L129="",K129=""),"",K129*L129)</f>
        <v/>
      </c>
      <c r="N129" s="12">
        <f>IF(OR(B129="",K129=""),"",SUM(I129:J129)-K129)</f>
        <v/>
      </c>
      <c r="O129" s="11">
        <f>IF(OR(N129="",L129=""),"",N129*L129)</f>
        <v/>
      </c>
      <c r="P129" s="9" t="n"/>
      <c r="Q129" s="12">
        <f>IF(OR(B129="",P129="",K129=""),"",MAX(0,P129-K129))</f>
        <v/>
      </c>
      <c r="R129" s="13">
        <f>IF(OR(Q129="",G129="",G129=0),"",ROUNDUP(Q129/G129,0))</f>
        <v/>
      </c>
      <c r="S129" s="14">
        <f>IF(B129="","",IF(L129="","Add price and units",IF(K129="","Not counted",IF(N129&lt;0,"Check count or delivery",""))))</f>
        <v/>
      </c>
    </row>
    <row r="130">
      <c r="A130" s="8" t="n"/>
      <c r="B130" s="8" t="n"/>
      <c r="C130" s="8" t="n"/>
      <c r="D130" s="8" t="n"/>
      <c r="E130" s="8" t="n"/>
      <c r="F130" s="8" t="n"/>
      <c r="G130" s="9" t="n"/>
      <c r="H130" s="10" t="n"/>
      <c r="I130" s="9" t="n"/>
      <c r="J130" s="9" t="n"/>
      <c r="K130" s="9" t="n"/>
      <c r="L130" s="11">
        <f>IF(OR(B130="",G130="",G130=0),"",H130/G130)</f>
        <v/>
      </c>
      <c r="M130" s="11">
        <f>IF(OR(L130="",K130=""),"",K130*L130)</f>
        <v/>
      </c>
      <c r="N130" s="12">
        <f>IF(OR(B130="",K130=""),"",SUM(I130:J130)-K130)</f>
        <v/>
      </c>
      <c r="O130" s="11">
        <f>IF(OR(N130="",L130=""),"",N130*L130)</f>
        <v/>
      </c>
      <c r="P130" s="9" t="n"/>
      <c r="Q130" s="12">
        <f>IF(OR(B130="",P130="",K130=""),"",MAX(0,P130-K130))</f>
        <v/>
      </c>
      <c r="R130" s="13">
        <f>IF(OR(Q130="",G130="",G130=0),"",ROUNDUP(Q130/G130,0))</f>
        <v/>
      </c>
      <c r="S130" s="14">
        <f>IF(B130="","",IF(L130="","Add price and units",IF(K130="","Not counted",IF(N130&lt;0,"Check count or delivery",""))))</f>
        <v/>
      </c>
    </row>
    <row r="131">
      <c r="A131" s="8" t="n"/>
      <c r="B131" s="8" t="n"/>
      <c r="C131" s="8" t="n"/>
      <c r="D131" s="8" t="n"/>
      <c r="E131" s="8" t="n"/>
      <c r="F131" s="8" t="n"/>
      <c r="G131" s="9" t="n"/>
      <c r="H131" s="10" t="n"/>
      <c r="I131" s="9" t="n"/>
      <c r="J131" s="9" t="n"/>
      <c r="K131" s="9" t="n"/>
      <c r="L131" s="11">
        <f>IF(OR(B131="",G131="",G131=0),"",H131/G131)</f>
        <v/>
      </c>
      <c r="M131" s="11">
        <f>IF(OR(L131="",K131=""),"",K131*L131)</f>
        <v/>
      </c>
      <c r="N131" s="12">
        <f>IF(OR(B131="",K131=""),"",SUM(I131:J131)-K131)</f>
        <v/>
      </c>
      <c r="O131" s="11">
        <f>IF(OR(N131="",L131=""),"",N131*L131)</f>
        <v/>
      </c>
      <c r="P131" s="9" t="n"/>
      <c r="Q131" s="12">
        <f>IF(OR(B131="",P131="",K131=""),"",MAX(0,P131-K131))</f>
        <v/>
      </c>
      <c r="R131" s="13">
        <f>IF(OR(Q131="",G131="",G131=0),"",ROUNDUP(Q131/G131,0))</f>
        <v/>
      </c>
      <c r="S131" s="14">
        <f>IF(B131="","",IF(L131="","Add price and units",IF(K131="","Not counted",IF(N131&lt;0,"Check count or delivery",""))))</f>
        <v/>
      </c>
    </row>
    <row r="132">
      <c r="A132" s="8" t="n"/>
      <c r="B132" s="8" t="n"/>
      <c r="C132" s="8" t="n"/>
      <c r="D132" s="8" t="n"/>
      <c r="E132" s="8" t="n"/>
      <c r="F132" s="8" t="n"/>
      <c r="G132" s="9" t="n"/>
      <c r="H132" s="10" t="n"/>
      <c r="I132" s="9" t="n"/>
      <c r="J132" s="9" t="n"/>
      <c r="K132" s="9" t="n"/>
      <c r="L132" s="11">
        <f>IF(OR(B132="",G132="",G132=0),"",H132/G132)</f>
        <v/>
      </c>
      <c r="M132" s="11">
        <f>IF(OR(L132="",K132=""),"",K132*L132)</f>
        <v/>
      </c>
      <c r="N132" s="12">
        <f>IF(OR(B132="",K132=""),"",SUM(I132:J132)-K132)</f>
        <v/>
      </c>
      <c r="O132" s="11">
        <f>IF(OR(N132="",L132=""),"",N132*L132)</f>
        <v/>
      </c>
      <c r="P132" s="9" t="n"/>
      <c r="Q132" s="12">
        <f>IF(OR(B132="",P132="",K132=""),"",MAX(0,P132-K132))</f>
        <v/>
      </c>
      <c r="R132" s="13">
        <f>IF(OR(Q132="",G132="",G132=0),"",ROUNDUP(Q132/G132,0))</f>
        <v/>
      </c>
      <c r="S132" s="14">
        <f>IF(B132="","",IF(L132="","Add price and units",IF(K132="","Not counted",IF(N132&lt;0,"Check count or delivery",""))))</f>
        <v/>
      </c>
    </row>
    <row r="133">
      <c r="A133" s="8" t="n"/>
      <c r="B133" s="8" t="n"/>
      <c r="C133" s="8" t="n"/>
      <c r="D133" s="8" t="n"/>
      <c r="E133" s="8" t="n"/>
      <c r="F133" s="8" t="n"/>
      <c r="G133" s="9" t="n"/>
      <c r="H133" s="10" t="n"/>
      <c r="I133" s="9" t="n"/>
      <c r="J133" s="9" t="n"/>
      <c r="K133" s="9" t="n"/>
      <c r="L133" s="11">
        <f>IF(OR(B133="",G133="",G133=0),"",H133/G133)</f>
        <v/>
      </c>
      <c r="M133" s="11">
        <f>IF(OR(L133="",K133=""),"",K133*L133)</f>
        <v/>
      </c>
      <c r="N133" s="12">
        <f>IF(OR(B133="",K133=""),"",SUM(I133:J133)-K133)</f>
        <v/>
      </c>
      <c r="O133" s="11">
        <f>IF(OR(N133="",L133=""),"",N133*L133)</f>
        <v/>
      </c>
      <c r="P133" s="9" t="n"/>
      <c r="Q133" s="12">
        <f>IF(OR(B133="",P133="",K133=""),"",MAX(0,P133-K133))</f>
        <v/>
      </c>
      <c r="R133" s="13">
        <f>IF(OR(Q133="",G133="",G133=0),"",ROUNDUP(Q133/G133,0))</f>
        <v/>
      </c>
      <c r="S133" s="14">
        <f>IF(B133="","",IF(L133="","Add price and units",IF(K133="","Not counted",IF(N133&lt;0,"Check count or delivery",""))))</f>
        <v/>
      </c>
    </row>
    <row r="134">
      <c r="A134" s="8" t="n"/>
      <c r="B134" s="8" t="n"/>
      <c r="C134" s="8" t="n"/>
      <c r="D134" s="8" t="n"/>
      <c r="E134" s="8" t="n"/>
      <c r="F134" s="8" t="n"/>
      <c r="G134" s="9" t="n"/>
      <c r="H134" s="10" t="n"/>
      <c r="I134" s="9" t="n"/>
      <c r="J134" s="9" t="n"/>
      <c r="K134" s="9" t="n"/>
      <c r="L134" s="11">
        <f>IF(OR(B134="",G134="",G134=0),"",H134/G134)</f>
        <v/>
      </c>
      <c r="M134" s="11">
        <f>IF(OR(L134="",K134=""),"",K134*L134)</f>
        <v/>
      </c>
      <c r="N134" s="12">
        <f>IF(OR(B134="",K134=""),"",SUM(I134:J134)-K134)</f>
        <v/>
      </c>
      <c r="O134" s="11">
        <f>IF(OR(N134="",L134=""),"",N134*L134)</f>
        <v/>
      </c>
      <c r="P134" s="9" t="n"/>
      <c r="Q134" s="12">
        <f>IF(OR(B134="",P134="",K134=""),"",MAX(0,P134-K134))</f>
        <v/>
      </c>
      <c r="R134" s="13">
        <f>IF(OR(Q134="",G134="",G134=0),"",ROUNDUP(Q134/G134,0))</f>
        <v/>
      </c>
      <c r="S134" s="14">
        <f>IF(B134="","",IF(L134="","Add price and units",IF(K134="","Not counted",IF(N134&lt;0,"Check count or delivery",""))))</f>
        <v/>
      </c>
    </row>
    <row r="135">
      <c r="A135" s="8" t="n"/>
      <c r="B135" s="8" t="n"/>
      <c r="C135" s="8" t="n"/>
      <c r="D135" s="8" t="n"/>
      <c r="E135" s="8" t="n"/>
      <c r="F135" s="8" t="n"/>
      <c r="G135" s="9" t="n"/>
      <c r="H135" s="10" t="n"/>
      <c r="I135" s="9" t="n"/>
      <c r="J135" s="9" t="n"/>
      <c r="K135" s="9" t="n"/>
      <c r="L135" s="11">
        <f>IF(OR(B135="",G135="",G135=0),"",H135/G135)</f>
        <v/>
      </c>
      <c r="M135" s="11">
        <f>IF(OR(L135="",K135=""),"",K135*L135)</f>
        <v/>
      </c>
      <c r="N135" s="12">
        <f>IF(OR(B135="",K135=""),"",SUM(I135:J135)-K135)</f>
        <v/>
      </c>
      <c r="O135" s="11">
        <f>IF(OR(N135="",L135=""),"",N135*L135)</f>
        <v/>
      </c>
      <c r="P135" s="9" t="n"/>
      <c r="Q135" s="12">
        <f>IF(OR(B135="",P135="",K135=""),"",MAX(0,P135-K135))</f>
        <v/>
      </c>
      <c r="R135" s="13">
        <f>IF(OR(Q135="",G135="",G135=0),"",ROUNDUP(Q135/G135,0))</f>
        <v/>
      </c>
      <c r="S135" s="14">
        <f>IF(B135="","",IF(L135="","Add price and units",IF(K135="","Not counted",IF(N135&lt;0,"Check count or delivery",""))))</f>
        <v/>
      </c>
    </row>
    <row r="136">
      <c r="A136" s="8" t="n"/>
      <c r="B136" s="8" t="n"/>
      <c r="C136" s="8" t="n"/>
      <c r="D136" s="8" t="n"/>
      <c r="E136" s="8" t="n"/>
      <c r="F136" s="8" t="n"/>
      <c r="G136" s="9" t="n"/>
      <c r="H136" s="10" t="n"/>
      <c r="I136" s="9" t="n"/>
      <c r="J136" s="9" t="n"/>
      <c r="K136" s="9" t="n"/>
      <c r="L136" s="11">
        <f>IF(OR(B136="",G136="",G136=0),"",H136/G136)</f>
        <v/>
      </c>
      <c r="M136" s="11">
        <f>IF(OR(L136="",K136=""),"",K136*L136)</f>
        <v/>
      </c>
      <c r="N136" s="12">
        <f>IF(OR(B136="",K136=""),"",SUM(I136:J136)-K136)</f>
        <v/>
      </c>
      <c r="O136" s="11">
        <f>IF(OR(N136="",L136=""),"",N136*L136)</f>
        <v/>
      </c>
      <c r="P136" s="9" t="n"/>
      <c r="Q136" s="12">
        <f>IF(OR(B136="",P136="",K136=""),"",MAX(0,P136-K136))</f>
        <v/>
      </c>
      <c r="R136" s="13">
        <f>IF(OR(Q136="",G136="",G136=0),"",ROUNDUP(Q136/G136,0))</f>
        <v/>
      </c>
      <c r="S136" s="14">
        <f>IF(B136="","",IF(L136="","Add price and units",IF(K136="","Not counted",IF(N136&lt;0,"Check count or delivery",""))))</f>
        <v/>
      </c>
    </row>
    <row r="137">
      <c r="A137" s="8" t="n"/>
      <c r="B137" s="8" t="n"/>
      <c r="C137" s="8" t="n"/>
      <c r="D137" s="8" t="n"/>
      <c r="E137" s="8" t="n"/>
      <c r="F137" s="8" t="n"/>
      <c r="G137" s="9" t="n"/>
      <c r="H137" s="10" t="n"/>
      <c r="I137" s="9" t="n"/>
      <c r="J137" s="9" t="n"/>
      <c r="K137" s="9" t="n"/>
      <c r="L137" s="11">
        <f>IF(OR(B137="",G137="",G137=0),"",H137/G137)</f>
        <v/>
      </c>
      <c r="M137" s="11">
        <f>IF(OR(L137="",K137=""),"",K137*L137)</f>
        <v/>
      </c>
      <c r="N137" s="12">
        <f>IF(OR(B137="",K137=""),"",SUM(I137:J137)-K137)</f>
        <v/>
      </c>
      <c r="O137" s="11">
        <f>IF(OR(N137="",L137=""),"",N137*L137)</f>
        <v/>
      </c>
      <c r="P137" s="9" t="n"/>
      <c r="Q137" s="12">
        <f>IF(OR(B137="",P137="",K137=""),"",MAX(0,P137-K137))</f>
        <v/>
      </c>
      <c r="R137" s="13">
        <f>IF(OR(Q137="",G137="",G137=0),"",ROUNDUP(Q137/G137,0))</f>
        <v/>
      </c>
      <c r="S137" s="14">
        <f>IF(B137="","",IF(L137="","Add price and units",IF(K137="","Not counted",IF(N137&lt;0,"Check count or delivery",""))))</f>
        <v/>
      </c>
    </row>
    <row r="138">
      <c r="A138" s="8" t="n"/>
      <c r="B138" s="8" t="n"/>
      <c r="C138" s="8" t="n"/>
      <c r="D138" s="8" t="n"/>
      <c r="E138" s="8" t="n"/>
      <c r="F138" s="8" t="n"/>
      <c r="G138" s="9" t="n"/>
      <c r="H138" s="10" t="n"/>
      <c r="I138" s="9" t="n"/>
      <c r="J138" s="9" t="n"/>
      <c r="K138" s="9" t="n"/>
      <c r="L138" s="11">
        <f>IF(OR(B138="",G138="",G138=0),"",H138/G138)</f>
        <v/>
      </c>
      <c r="M138" s="11">
        <f>IF(OR(L138="",K138=""),"",K138*L138)</f>
        <v/>
      </c>
      <c r="N138" s="12">
        <f>IF(OR(B138="",K138=""),"",SUM(I138:J138)-K138)</f>
        <v/>
      </c>
      <c r="O138" s="11">
        <f>IF(OR(N138="",L138=""),"",N138*L138)</f>
        <v/>
      </c>
      <c r="P138" s="9" t="n"/>
      <c r="Q138" s="12">
        <f>IF(OR(B138="",P138="",K138=""),"",MAX(0,P138-K138))</f>
        <v/>
      </c>
      <c r="R138" s="13">
        <f>IF(OR(Q138="",G138="",G138=0),"",ROUNDUP(Q138/G138,0))</f>
        <v/>
      </c>
      <c r="S138" s="14">
        <f>IF(B138="","",IF(L138="","Add price and units",IF(K138="","Not counted",IF(N138&lt;0,"Check count or delivery",""))))</f>
        <v/>
      </c>
    </row>
    <row r="139">
      <c r="A139" s="8" t="n"/>
      <c r="B139" s="8" t="n"/>
      <c r="C139" s="8" t="n"/>
      <c r="D139" s="8" t="n"/>
      <c r="E139" s="8" t="n"/>
      <c r="F139" s="8" t="n"/>
      <c r="G139" s="9" t="n"/>
      <c r="H139" s="10" t="n"/>
      <c r="I139" s="9" t="n"/>
      <c r="J139" s="9" t="n"/>
      <c r="K139" s="9" t="n"/>
      <c r="L139" s="11">
        <f>IF(OR(B139="",G139="",G139=0),"",H139/G139)</f>
        <v/>
      </c>
      <c r="M139" s="11">
        <f>IF(OR(L139="",K139=""),"",K139*L139)</f>
        <v/>
      </c>
      <c r="N139" s="12">
        <f>IF(OR(B139="",K139=""),"",SUM(I139:J139)-K139)</f>
        <v/>
      </c>
      <c r="O139" s="11">
        <f>IF(OR(N139="",L139=""),"",N139*L139)</f>
        <v/>
      </c>
      <c r="P139" s="9" t="n"/>
      <c r="Q139" s="12">
        <f>IF(OR(B139="",P139="",K139=""),"",MAX(0,P139-K139))</f>
        <v/>
      </c>
      <c r="R139" s="13">
        <f>IF(OR(Q139="",G139="",G139=0),"",ROUNDUP(Q139/G139,0))</f>
        <v/>
      </c>
      <c r="S139" s="14">
        <f>IF(B139="","",IF(L139="","Add price and units",IF(K139="","Not counted",IF(N139&lt;0,"Check count or delivery",""))))</f>
        <v/>
      </c>
    </row>
    <row r="140">
      <c r="A140" s="8" t="n"/>
      <c r="B140" s="8" t="n"/>
      <c r="C140" s="8" t="n"/>
      <c r="D140" s="8" t="n"/>
      <c r="E140" s="8" t="n"/>
      <c r="F140" s="8" t="n"/>
      <c r="G140" s="9" t="n"/>
      <c r="H140" s="10" t="n"/>
      <c r="I140" s="9" t="n"/>
      <c r="J140" s="9" t="n"/>
      <c r="K140" s="9" t="n"/>
      <c r="L140" s="11">
        <f>IF(OR(B140="",G140="",G140=0),"",H140/G140)</f>
        <v/>
      </c>
      <c r="M140" s="11">
        <f>IF(OR(L140="",K140=""),"",K140*L140)</f>
        <v/>
      </c>
      <c r="N140" s="12">
        <f>IF(OR(B140="",K140=""),"",SUM(I140:J140)-K140)</f>
        <v/>
      </c>
      <c r="O140" s="11">
        <f>IF(OR(N140="",L140=""),"",N140*L140)</f>
        <v/>
      </c>
      <c r="P140" s="9" t="n"/>
      <c r="Q140" s="12">
        <f>IF(OR(B140="",P140="",K140=""),"",MAX(0,P140-K140))</f>
        <v/>
      </c>
      <c r="R140" s="13">
        <f>IF(OR(Q140="",G140="",G140=0),"",ROUNDUP(Q140/G140,0))</f>
        <v/>
      </c>
      <c r="S140" s="14">
        <f>IF(B140="","",IF(L140="","Add price and units",IF(K140="","Not counted",IF(N140&lt;0,"Check count or delivery",""))))</f>
        <v/>
      </c>
    </row>
    <row r="141">
      <c r="A141" s="8" t="n"/>
      <c r="B141" s="8" t="n"/>
      <c r="C141" s="8" t="n"/>
      <c r="D141" s="8" t="n"/>
      <c r="E141" s="8" t="n"/>
      <c r="F141" s="8" t="n"/>
      <c r="G141" s="9" t="n"/>
      <c r="H141" s="10" t="n"/>
      <c r="I141" s="9" t="n"/>
      <c r="J141" s="9" t="n"/>
      <c r="K141" s="9" t="n"/>
      <c r="L141" s="11">
        <f>IF(OR(B141="",G141="",G141=0),"",H141/G141)</f>
        <v/>
      </c>
      <c r="M141" s="11">
        <f>IF(OR(L141="",K141=""),"",K141*L141)</f>
        <v/>
      </c>
      <c r="N141" s="12">
        <f>IF(OR(B141="",K141=""),"",SUM(I141:J141)-K141)</f>
        <v/>
      </c>
      <c r="O141" s="11">
        <f>IF(OR(N141="",L141=""),"",N141*L141)</f>
        <v/>
      </c>
      <c r="P141" s="9" t="n"/>
      <c r="Q141" s="12">
        <f>IF(OR(B141="",P141="",K141=""),"",MAX(0,P141-K141))</f>
        <v/>
      </c>
      <c r="R141" s="13">
        <f>IF(OR(Q141="",G141="",G141=0),"",ROUNDUP(Q141/G141,0))</f>
        <v/>
      </c>
      <c r="S141" s="14">
        <f>IF(B141="","",IF(L141="","Add price and units",IF(K141="","Not counted",IF(N141&lt;0,"Check count or delivery",""))))</f>
        <v/>
      </c>
    </row>
    <row r="142">
      <c r="A142" s="8" t="n"/>
      <c r="B142" s="8" t="n"/>
      <c r="C142" s="8" t="n"/>
      <c r="D142" s="8" t="n"/>
      <c r="E142" s="8" t="n"/>
      <c r="F142" s="8" t="n"/>
      <c r="G142" s="9" t="n"/>
      <c r="H142" s="10" t="n"/>
      <c r="I142" s="9" t="n"/>
      <c r="J142" s="9" t="n"/>
      <c r="K142" s="9" t="n"/>
      <c r="L142" s="11">
        <f>IF(OR(B142="",G142="",G142=0),"",H142/G142)</f>
        <v/>
      </c>
      <c r="M142" s="11">
        <f>IF(OR(L142="",K142=""),"",K142*L142)</f>
        <v/>
      </c>
      <c r="N142" s="12">
        <f>IF(OR(B142="",K142=""),"",SUM(I142:J142)-K142)</f>
        <v/>
      </c>
      <c r="O142" s="11">
        <f>IF(OR(N142="",L142=""),"",N142*L142)</f>
        <v/>
      </c>
      <c r="P142" s="9" t="n"/>
      <c r="Q142" s="12">
        <f>IF(OR(B142="",P142="",K142=""),"",MAX(0,P142-K142))</f>
        <v/>
      </c>
      <c r="R142" s="13">
        <f>IF(OR(Q142="",G142="",G142=0),"",ROUNDUP(Q142/G142,0))</f>
        <v/>
      </c>
      <c r="S142" s="14">
        <f>IF(B142="","",IF(L142="","Add price and units",IF(K142="","Not counted",IF(N142&lt;0,"Check count or delivery",""))))</f>
        <v/>
      </c>
    </row>
    <row r="143">
      <c r="A143" s="8" t="n"/>
      <c r="B143" s="8" t="n"/>
      <c r="C143" s="8" t="n"/>
      <c r="D143" s="8" t="n"/>
      <c r="E143" s="8" t="n"/>
      <c r="F143" s="8" t="n"/>
      <c r="G143" s="9" t="n"/>
      <c r="H143" s="10" t="n"/>
      <c r="I143" s="9" t="n"/>
      <c r="J143" s="9" t="n"/>
      <c r="K143" s="9" t="n"/>
      <c r="L143" s="11">
        <f>IF(OR(B143="",G143="",G143=0),"",H143/G143)</f>
        <v/>
      </c>
      <c r="M143" s="11">
        <f>IF(OR(L143="",K143=""),"",K143*L143)</f>
        <v/>
      </c>
      <c r="N143" s="12">
        <f>IF(OR(B143="",K143=""),"",SUM(I143:J143)-K143)</f>
        <v/>
      </c>
      <c r="O143" s="11">
        <f>IF(OR(N143="",L143=""),"",N143*L143)</f>
        <v/>
      </c>
      <c r="P143" s="9" t="n"/>
      <c r="Q143" s="12">
        <f>IF(OR(B143="",P143="",K143=""),"",MAX(0,P143-K143))</f>
        <v/>
      </c>
      <c r="R143" s="13">
        <f>IF(OR(Q143="",G143="",G143=0),"",ROUNDUP(Q143/G143,0))</f>
        <v/>
      </c>
      <c r="S143" s="14">
        <f>IF(B143="","",IF(L143="","Add price and units",IF(K143="","Not counted",IF(N143&lt;0,"Check count or delivery",""))))</f>
        <v/>
      </c>
    </row>
    <row r="144">
      <c r="A144" s="8" t="n"/>
      <c r="B144" s="8" t="n"/>
      <c r="C144" s="8" t="n"/>
      <c r="D144" s="8" t="n"/>
      <c r="E144" s="8" t="n"/>
      <c r="F144" s="8" t="n"/>
      <c r="G144" s="9" t="n"/>
      <c r="H144" s="10" t="n"/>
      <c r="I144" s="9" t="n"/>
      <c r="J144" s="9" t="n"/>
      <c r="K144" s="9" t="n"/>
      <c r="L144" s="11">
        <f>IF(OR(B144="",G144="",G144=0),"",H144/G144)</f>
        <v/>
      </c>
      <c r="M144" s="11">
        <f>IF(OR(L144="",K144=""),"",K144*L144)</f>
        <v/>
      </c>
      <c r="N144" s="12">
        <f>IF(OR(B144="",K144=""),"",SUM(I144:J144)-K144)</f>
        <v/>
      </c>
      <c r="O144" s="11">
        <f>IF(OR(N144="",L144=""),"",N144*L144)</f>
        <v/>
      </c>
      <c r="P144" s="9" t="n"/>
      <c r="Q144" s="12">
        <f>IF(OR(B144="",P144="",K144=""),"",MAX(0,P144-K144))</f>
        <v/>
      </c>
      <c r="R144" s="13">
        <f>IF(OR(Q144="",G144="",G144=0),"",ROUNDUP(Q144/G144,0))</f>
        <v/>
      </c>
      <c r="S144" s="14">
        <f>IF(B144="","",IF(L144="","Add price and units",IF(K144="","Not counted",IF(N144&lt;0,"Check count or delivery",""))))</f>
        <v/>
      </c>
    </row>
    <row r="145">
      <c r="A145" s="8" t="n"/>
      <c r="B145" s="8" t="n"/>
      <c r="C145" s="8" t="n"/>
      <c r="D145" s="8" t="n"/>
      <c r="E145" s="8" t="n"/>
      <c r="F145" s="8" t="n"/>
      <c r="G145" s="9" t="n"/>
      <c r="H145" s="10" t="n"/>
      <c r="I145" s="9" t="n"/>
      <c r="J145" s="9" t="n"/>
      <c r="K145" s="9" t="n"/>
      <c r="L145" s="11">
        <f>IF(OR(B145="",G145="",G145=0),"",H145/G145)</f>
        <v/>
      </c>
      <c r="M145" s="11">
        <f>IF(OR(L145="",K145=""),"",K145*L145)</f>
        <v/>
      </c>
      <c r="N145" s="12">
        <f>IF(OR(B145="",K145=""),"",SUM(I145:J145)-K145)</f>
        <v/>
      </c>
      <c r="O145" s="11">
        <f>IF(OR(N145="",L145=""),"",N145*L145)</f>
        <v/>
      </c>
      <c r="P145" s="9" t="n"/>
      <c r="Q145" s="12">
        <f>IF(OR(B145="",P145="",K145=""),"",MAX(0,P145-K145))</f>
        <v/>
      </c>
      <c r="R145" s="13">
        <f>IF(OR(Q145="",G145="",G145=0),"",ROUNDUP(Q145/G145,0))</f>
        <v/>
      </c>
      <c r="S145" s="14">
        <f>IF(B145="","",IF(L145="","Add price and units",IF(K145="","Not counted",IF(N145&lt;0,"Check count or delivery",""))))</f>
        <v/>
      </c>
    </row>
    <row r="146">
      <c r="A146" s="8" t="n"/>
      <c r="B146" s="8" t="n"/>
      <c r="C146" s="8" t="n"/>
      <c r="D146" s="8" t="n"/>
      <c r="E146" s="8" t="n"/>
      <c r="F146" s="8" t="n"/>
      <c r="G146" s="9" t="n"/>
      <c r="H146" s="10" t="n"/>
      <c r="I146" s="9" t="n"/>
      <c r="J146" s="9" t="n"/>
      <c r="K146" s="9" t="n"/>
      <c r="L146" s="11">
        <f>IF(OR(B146="",G146="",G146=0),"",H146/G146)</f>
        <v/>
      </c>
      <c r="M146" s="11">
        <f>IF(OR(L146="",K146=""),"",K146*L146)</f>
        <v/>
      </c>
      <c r="N146" s="12">
        <f>IF(OR(B146="",K146=""),"",SUM(I146:J146)-K146)</f>
        <v/>
      </c>
      <c r="O146" s="11">
        <f>IF(OR(N146="",L146=""),"",N146*L146)</f>
        <v/>
      </c>
      <c r="P146" s="9" t="n"/>
      <c r="Q146" s="12">
        <f>IF(OR(B146="",P146="",K146=""),"",MAX(0,P146-K146))</f>
        <v/>
      </c>
      <c r="R146" s="13">
        <f>IF(OR(Q146="",G146="",G146=0),"",ROUNDUP(Q146/G146,0))</f>
        <v/>
      </c>
      <c r="S146" s="14">
        <f>IF(B146="","",IF(L146="","Add price and units",IF(K146="","Not counted",IF(N146&lt;0,"Check count or delivery",""))))</f>
        <v/>
      </c>
    </row>
    <row r="147">
      <c r="A147" s="8" t="n"/>
      <c r="B147" s="8" t="n"/>
      <c r="C147" s="8" t="n"/>
      <c r="D147" s="8" t="n"/>
      <c r="E147" s="8" t="n"/>
      <c r="F147" s="8" t="n"/>
      <c r="G147" s="9" t="n"/>
      <c r="H147" s="10" t="n"/>
      <c r="I147" s="9" t="n"/>
      <c r="J147" s="9" t="n"/>
      <c r="K147" s="9" t="n"/>
      <c r="L147" s="11">
        <f>IF(OR(B147="",G147="",G147=0),"",H147/G147)</f>
        <v/>
      </c>
      <c r="M147" s="11">
        <f>IF(OR(L147="",K147=""),"",K147*L147)</f>
        <v/>
      </c>
      <c r="N147" s="12">
        <f>IF(OR(B147="",K147=""),"",SUM(I147:J147)-K147)</f>
        <v/>
      </c>
      <c r="O147" s="11">
        <f>IF(OR(N147="",L147=""),"",N147*L147)</f>
        <v/>
      </c>
      <c r="P147" s="9" t="n"/>
      <c r="Q147" s="12">
        <f>IF(OR(B147="",P147="",K147=""),"",MAX(0,P147-K147))</f>
        <v/>
      </c>
      <c r="R147" s="13">
        <f>IF(OR(Q147="",G147="",G147=0),"",ROUNDUP(Q147/G147,0))</f>
        <v/>
      </c>
      <c r="S147" s="14">
        <f>IF(B147="","",IF(L147="","Add price and units",IF(K147="","Not counted",IF(N147&lt;0,"Check count or delivery",""))))</f>
        <v/>
      </c>
    </row>
    <row r="148">
      <c r="A148" s="8" t="n"/>
      <c r="B148" s="8" t="n"/>
      <c r="C148" s="8" t="n"/>
      <c r="D148" s="8" t="n"/>
      <c r="E148" s="8" t="n"/>
      <c r="F148" s="8" t="n"/>
      <c r="G148" s="9" t="n"/>
      <c r="H148" s="10" t="n"/>
      <c r="I148" s="9" t="n"/>
      <c r="J148" s="9" t="n"/>
      <c r="K148" s="9" t="n"/>
      <c r="L148" s="11">
        <f>IF(OR(B148="",G148="",G148=0),"",H148/G148)</f>
        <v/>
      </c>
      <c r="M148" s="11">
        <f>IF(OR(L148="",K148=""),"",K148*L148)</f>
        <v/>
      </c>
      <c r="N148" s="12">
        <f>IF(OR(B148="",K148=""),"",SUM(I148:J148)-K148)</f>
        <v/>
      </c>
      <c r="O148" s="11">
        <f>IF(OR(N148="",L148=""),"",N148*L148)</f>
        <v/>
      </c>
      <c r="P148" s="9" t="n"/>
      <c r="Q148" s="12">
        <f>IF(OR(B148="",P148="",K148=""),"",MAX(0,P148-K148))</f>
        <v/>
      </c>
      <c r="R148" s="13">
        <f>IF(OR(Q148="",G148="",G148=0),"",ROUNDUP(Q148/G148,0))</f>
        <v/>
      </c>
      <c r="S148" s="14">
        <f>IF(B148="","",IF(L148="","Add price and units",IF(K148="","Not counted",IF(N148&lt;0,"Check count or delivery",""))))</f>
        <v/>
      </c>
    </row>
    <row r="149">
      <c r="A149" s="8" t="n"/>
      <c r="B149" s="8" t="n"/>
      <c r="C149" s="8" t="n"/>
      <c r="D149" s="8" t="n"/>
      <c r="E149" s="8" t="n"/>
      <c r="F149" s="8" t="n"/>
      <c r="G149" s="9" t="n"/>
      <c r="H149" s="10" t="n"/>
      <c r="I149" s="9" t="n"/>
      <c r="J149" s="9" t="n"/>
      <c r="K149" s="9" t="n"/>
      <c r="L149" s="11">
        <f>IF(OR(B149="",G149="",G149=0),"",H149/G149)</f>
        <v/>
      </c>
      <c r="M149" s="11">
        <f>IF(OR(L149="",K149=""),"",K149*L149)</f>
        <v/>
      </c>
      <c r="N149" s="12">
        <f>IF(OR(B149="",K149=""),"",SUM(I149:J149)-K149)</f>
        <v/>
      </c>
      <c r="O149" s="11">
        <f>IF(OR(N149="",L149=""),"",N149*L149)</f>
        <v/>
      </c>
      <c r="P149" s="9" t="n"/>
      <c r="Q149" s="12">
        <f>IF(OR(B149="",P149="",K149=""),"",MAX(0,P149-K149))</f>
        <v/>
      </c>
      <c r="R149" s="13">
        <f>IF(OR(Q149="",G149="",G149=0),"",ROUNDUP(Q149/G149,0))</f>
        <v/>
      </c>
      <c r="S149" s="14">
        <f>IF(B149="","",IF(L149="","Add price and units",IF(K149="","Not counted",IF(N149&lt;0,"Check count or delivery",""))))</f>
        <v/>
      </c>
    </row>
    <row r="150">
      <c r="A150" s="8" t="n"/>
      <c r="B150" s="8" t="n"/>
      <c r="C150" s="8" t="n"/>
      <c r="D150" s="8" t="n"/>
      <c r="E150" s="8" t="n"/>
      <c r="F150" s="8" t="n"/>
      <c r="G150" s="9" t="n"/>
      <c r="H150" s="10" t="n"/>
      <c r="I150" s="9" t="n"/>
      <c r="J150" s="9" t="n"/>
      <c r="K150" s="9" t="n"/>
      <c r="L150" s="11">
        <f>IF(OR(B150="",G150="",G150=0),"",H150/G150)</f>
        <v/>
      </c>
      <c r="M150" s="11">
        <f>IF(OR(L150="",K150=""),"",K150*L150)</f>
        <v/>
      </c>
      <c r="N150" s="12">
        <f>IF(OR(B150="",K150=""),"",SUM(I150:J150)-K150)</f>
        <v/>
      </c>
      <c r="O150" s="11">
        <f>IF(OR(N150="",L150=""),"",N150*L150)</f>
        <v/>
      </c>
      <c r="P150" s="9" t="n"/>
      <c r="Q150" s="12">
        <f>IF(OR(B150="",P150="",K150=""),"",MAX(0,P150-K150))</f>
        <v/>
      </c>
      <c r="R150" s="13">
        <f>IF(OR(Q150="",G150="",G150=0),"",ROUNDUP(Q150/G150,0))</f>
        <v/>
      </c>
      <c r="S150" s="14">
        <f>IF(B150="","",IF(L150="","Add price and units",IF(K150="","Not counted",IF(N150&lt;0,"Check count or delivery",""))))</f>
        <v/>
      </c>
    </row>
    <row r="151">
      <c r="A151" s="8" t="n"/>
      <c r="B151" s="8" t="n"/>
      <c r="C151" s="8" t="n"/>
      <c r="D151" s="8" t="n"/>
      <c r="E151" s="8" t="n"/>
      <c r="F151" s="8" t="n"/>
      <c r="G151" s="9" t="n"/>
      <c r="H151" s="10" t="n"/>
      <c r="I151" s="9" t="n"/>
      <c r="J151" s="9" t="n"/>
      <c r="K151" s="9" t="n"/>
      <c r="L151" s="11">
        <f>IF(OR(B151="",G151="",G151=0),"",H151/G151)</f>
        <v/>
      </c>
      <c r="M151" s="11">
        <f>IF(OR(L151="",K151=""),"",K151*L151)</f>
        <v/>
      </c>
      <c r="N151" s="12">
        <f>IF(OR(B151="",K151=""),"",SUM(I151:J151)-K151)</f>
        <v/>
      </c>
      <c r="O151" s="11">
        <f>IF(OR(N151="",L151=""),"",N151*L151)</f>
        <v/>
      </c>
      <c r="P151" s="9" t="n"/>
      <c r="Q151" s="12">
        <f>IF(OR(B151="",P151="",K151=""),"",MAX(0,P151-K151))</f>
        <v/>
      </c>
      <c r="R151" s="13">
        <f>IF(OR(Q151="",G151="",G151=0),"",ROUNDUP(Q151/G151,0))</f>
        <v/>
      </c>
      <c r="S151" s="14">
        <f>IF(B151="","",IF(L151="","Add price and units",IF(K151="","Not counted",IF(N151&lt;0,"Check count or delivery",""))))</f>
        <v/>
      </c>
    </row>
    <row r="152">
      <c r="A152" s="8" t="n"/>
      <c r="B152" s="8" t="n"/>
      <c r="C152" s="8" t="n"/>
      <c r="D152" s="8" t="n"/>
      <c r="E152" s="8" t="n"/>
      <c r="F152" s="8" t="n"/>
      <c r="G152" s="9" t="n"/>
      <c r="H152" s="10" t="n"/>
      <c r="I152" s="9" t="n"/>
      <c r="J152" s="9" t="n"/>
      <c r="K152" s="9" t="n"/>
      <c r="L152" s="11">
        <f>IF(OR(B152="",G152="",G152=0),"",H152/G152)</f>
        <v/>
      </c>
      <c r="M152" s="11">
        <f>IF(OR(L152="",K152=""),"",K152*L152)</f>
        <v/>
      </c>
      <c r="N152" s="12">
        <f>IF(OR(B152="",K152=""),"",SUM(I152:J152)-K152)</f>
        <v/>
      </c>
      <c r="O152" s="11">
        <f>IF(OR(N152="",L152=""),"",N152*L152)</f>
        <v/>
      </c>
      <c r="P152" s="9" t="n"/>
      <c r="Q152" s="12">
        <f>IF(OR(B152="",P152="",K152=""),"",MAX(0,P152-K152))</f>
        <v/>
      </c>
      <c r="R152" s="13">
        <f>IF(OR(Q152="",G152="",G152=0),"",ROUNDUP(Q152/G152,0))</f>
        <v/>
      </c>
      <c r="S152" s="14">
        <f>IF(B152="","",IF(L152="","Add price and units",IF(K152="","Not counted",IF(N152&lt;0,"Check count or delivery",""))))</f>
        <v/>
      </c>
    </row>
    <row r="153">
      <c r="A153" s="8" t="n"/>
      <c r="B153" s="8" t="n"/>
      <c r="C153" s="8" t="n"/>
      <c r="D153" s="8" t="n"/>
      <c r="E153" s="8" t="n"/>
      <c r="F153" s="8" t="n"/>
      <c r="G153" s="9" t="n"/>
      <c r="H153" s="10" t="n"/>
      <c r="I153" s="9" t="n"/>
      <c r="J153" s="9" t="n"/>
      <c r="K153" s="9" t="n"/>
      <c r="L153" s="11">
        <f>IF(OR(B153="",G153="",G153=0),"",H153/G153)</f>
        <v/>
      </c>
      <c r="M153" s="11">
        <f>IF(OR(L153="",K153=""),"",K153*L153)</f>
        <v/>
      </c>
      <c r="N153" s="12">
        <f>IF(OR(B153="",K153=""),"",SUM(I153:J153)-K153)</f>
        <v/>
      </c>
      <c r="O153" s="11">
        <f>IF(OR(N153="",L153=""),"",N153*L153)</f>
        <v/>
      </c>
      <c r="P153" s="9" t="n"/>
      <c r="Q153" s="12">
        <f>IF(OR(B153="",P153="",K153=""),"",MAX(0,P153-K153))</f>
        <v/>
      </c>
      <c r="R153" s="13">
        <f>IF(OR(Q153="",G153="",G153=0),"",ROUNDUP(Q153/G153,0))</f>
        <v/>
      </c>
      <c r="S153" s="14">
        <f>IF(B153="","",IF(L153="","Add price and units",IF(K153="","Not counted",IF(N153&lt;0,"Check count or delivery",""))))</f>
        <v/>
      </c>
    </row>
    <row r="154">
      <c r="A154" s="8" t="n"/>
      <c r="B154" s="8" t="n"/>
      <c r="C154" s="8" t="n"/>
      <c r="D154" s="8" t="n"/>
      <c r="E154" s="8" t="n"/>
      <c r="F154" s="8" t="n"/>
      <c r="G154" s="9" t="n"/>
      <c r="H154" s="10" t="n"/>
      <c r="I154" s="9" t="n"/>
      <c r="J154" s="9" t="n"/>
      <c r="K154" s="9" t="n"/>
      <c r="L154" s="11">
        <f>IF(OR(B154="",G154="",G154=0),"",H154/G154)</f>
        <v/>
      </c>
      <c r="M154" s="11">
        <f>IF(OR(L154="",K154=""),"",K154*L154)</f>
        <v/>
      </c>
      <c r="N154" s="12">
        <f>IF(OR(B154="",K154=""),"",SUM(I154:J154)-K154)</f>
        <v/>
      </c>
      <c r="O154" s="11">
        <f>IF(OR(N154="",L154=""),"",N154*L154)</f>
        <v/>
      </c>
      <c r="P154" s="9" t="n"/>
      <c r="Q154" s="12">
        <f>IF(OR(B154="",P154="",K154=""),"",MAX(0,P154-K154))</f>
        <v/>
      </c>
      <c r="R154" s="13">
        <f>IF(OR(Q154="",G154="",G154=0),"",ROUNDUP(Q154/G154,0))</f>
        <v/>
      </c>
      <c r="S154" s="14">
        <f>IF(B154="","",IF(L154="","Add price and units",IF(K154="","Not counted",IF(N154&lt;0,"Check count or delivery",""))))</f>
        <v/>
      </c>
    </row>
  </sheetData>
  <dataValidations count="1">
    <dataValidation sqref="D5:D154" showDropDown="0" showInputMessage="0" showErrorMessage="1" allowBlank="1" error="Cost group must be Food or Bar" type="list">
      <formula1>"Food,Bar"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1"/>
  <sheetViews>
    <sheetView showGridLines="1" workbookViewId="0">
      <selection activeCell="A1" sqref="A1"/>
    </sheetView>
  </sheetViews>
  <sheetFormatPr baseColWidth="8" defaultRowHeight="15"/>
  <cols>
    <col width="58" customWidth="1" min="1" max="1"/>
    <col width="14" customWidth="1" min="2" max="2"/>
    <col width="14" customWidth="1" min="3" max="3"/>
    <col width="14" customWidth="1" min="4" max="4"/>
    <col width="3" customWidth="1" min="5" max="5"/>
    <col width="22" customWidth="1" min="6" max="6"/>
    <col width="15" customWidth="1" min="7" max="7"/>
    <col width="16" customWidth="1" min="8" max="8"/>
    <col width="15" customWidth="1" min="9" max="9"/>
  </cols>
  <sheetData>
    <row r="1">
      <c r="A1" s="4" t="inlineStr">
        <is>
          <t>EXAMPLE food cost from inventory: Olive &amp; Ember Trattoria (fictional)</t>
        </is>
      </c>
    </row>
    <row r="2">
      <c r="A2" s="3" t="inlineStr">
        <is>
          <t>Period start</t>
        </is>
      </c>
      <c r="B2" s="5" t="n">
        <v>46293</v>
      </c>
      <c r="C2" s="6" t="inlineStr">
        <is>
          <t>Shaded cells are yours to type. Everything else is a formula.</t>
        </is>
      </c>
    </row>
    <row r="3">
      <c r="A3" s="3" t="inlineStr">
        <is>
          <t>Period end</t>
        </is>
      </c>
      <c r="B3" s="5" t="n">
        <v>46299</v>
      </c>
    </row>
    <row r="4">
      <c r="A4" s="3" t="inlineStr">
        <is>
          <t>Days in period</t>
        </is>
      </c>
      <c r="B4" s="14">
        <f>IF(OR(B2="",B3=""),"",B3-B2+1)</f>
        <v/>
      </c>
    </row>
    <row r="6" ht="32" customHeight="1">
      <c r="A6" s="7" t="inlineStr">
        <is>
          <t>Cost of goods used</t>
        </is>
      </c>
      <c r="B6" s="7" t="inlineStr">
        <is>
          <t>Food</t>
        </is>
      </c>
      <c r="C6" s="7" t="inlineStr">
        <is>
          <t>Bar</t>
        </is>
      </c>
      <c r="D6" s="7" t="inlineStr">
        <is>
          <t>Total</t>
        </is>
      </c>
      <c r="F6" s="7" t="inlineStr">
        <is>
          <t>Storage area</t>
        </is>
      </c>
      <c r="G6" s="7" t="inlineStr">
        <is>
          <t>Value on hand</t>
        </is>
      </c>
      <c r="H6" s="7" t="inlineStr">
        <is>
          <t>Share</t>
        </is>
      </c>
    </row>
    <row r="7">
      <c r="A7" t="inlineStr">
        <is>
          <t>Opening inventory (last count's closing value)</t>
        </is>
      </c>
      <c r="B7" s="10" t="n">
        <v>2220.8</v>
      </c>
      <c r="C7" s="10" t="n">
        <v>1010.6</v>
      </c>
      <c r="D7" s="11">
        <f>B7+C7</f>
        <v/>
      </c>
      <c r="F7" s="8" t="inlineStr">
        <is>
          <t>Walk-in cooler</t>
        </is>
      </c>
      <c r="G7" s="11">
        <f>IF(F7="","",SUMIF('Example count'!$A$5:$A$154,F7,'Example count'!$M$5:$M$154))</f>
        <v/>
      </c>
      <c r="H7" s="15">
        <f>IF(OR(F7="",N($D$9)=0),"",G7/$D$9)</f>
        <v/>
      </c>
    </row>
    <row r="8">
      <c r="A8" t="inlineStr">
        <is>
          <t>Plus: purchases (invoices received in the period, net of credits)</t>
        </is>
      </c>
      <c r="B8" s="10" t="n">
        <v>4341.35</v>
      </c>
      <c r="C8" s="10" t="n">
        <v>1242.6</v>
      </c>
      <c r="D8" s="11">
        <f>B8+C8</f>
        <v/>
      </c>
      <c r="F8" s="8" t="inlineStr">
        <is>
          <t>Freezer</t>
        </is>
      </c>
      <c r="G8" s="11">
        <f>IF(F8="","",SUMIF('Example count'!$A$5:$A$154,F8,'Example count'!$M$5:$M$154))</f>
        <v/>
      </c>
      <c r="H8" s="15">
        <f>IF(OR(F8="",N($D$9)=0),"",G8/$D$9)</f>
        <v/>
      </c>
    </row>
    <row r="9">
      <c r="A9" t="inlineStr">
        <is>
          <t>Minus: closing inventory (this count)</t>
        </is>
      </c>
      <c r="B9" s="11">
        <f>SUMIF('Example count'!$D$5:$D$154,"Food",'Example count'!$M$5:$M$154)</f>
        <v/>
      </c>
      <c r="C9" s="11">
        <f>SUMIF('Example count'!$D$5:$D$154,"Bar",'Example count'!$M$5:$M$154)</f>
        <v/>
      </c>
      <c r="D9" s="11">
        <f>B9+C9</f>
        <v/>
      </c>
      <c r="F9" s="8" t="inlineStr">
        <is>
          <t>Dry storage</t>
        </is>
      </c>
      <c r="G9" s="11">
        <f>IF(F9="","",SUMIF('Example count'!$A$5:$A$154,F9,'Example count'!$M$5:$M$154))</f>
        <v/>
      </c>
      <c r="H9" s="15">
        <f>IF(OR(F9="",N($D$9)=0),"",G9/$D$9)</f>
        <v/>
      </c>
    </row>
    <row r="10">
      <c r="A10" s="3" t="inlineStr">
        <is>
          <t>Usage (cost of goods used): opening + purchases - closing</t>
        </is>
      </c>
      <c r="B10" s="11">
        <f>B7+B8-B9</f>
        <v/>
      </c>
      <c r="C10" s="11">
        <f>C7+C8-C9</f>
        <v/>
      </c>
      <c r="D10" s="11">
        <f>B10+C10</f>
        <v/>
      </c>
      <c r="F10" s="8" t="inlineStr">
        <is>
          <t>Line reach-ins</t>
        </is>
      </c>
      <c r="G10" s="11">
        <f>IF(F10="","",SUMIF('Example count'!$A$5:$A$154,F10,'Example count'!$M$5:$M$154))</f>
        <v/>
      </c>
      <c r="H10" s="15">
        <f>IF(OR(F10="",N($D$9)=0),"",G10/$D$9)</f>
        <v/>
      </c>
    </row>
    <row r="11">
      <c r="A11" t="inlineStr">
        <is>
          <t>Sales for the same period (from the POS, before tax and tips)</t>
        </is>
      </c>
      <c r="B11" s="10" t="n">
        <v>13600</v>
      </c>
      <c r="C11" s="10" t="n">
        <v>5200</v>
      </c>
      <c r="D11" s="11">
        <f>B11+C11</f>
        <v/>
      </c>
      <c r="F11" s="8" t="inlineStr">
        <is>
          <t>Bar</t>
        </is>
      </c>
      <c r="G11" s="11">
        <f>IF(F11="","",SUMIF('Example count'!$A$5:$A$154,F11,'Example count'!$M$5:$M$154))</f>
        <v/>
      </c>
      <c r="H11" s="15">
        <f>IF(OR(F11="",N($D$9)=0),"",G11/$D$9)</f>
        <v/>
      </c>
    </row>
    <row r="12">
      <c r="A12" s="3" t="inlineStr">
        <is>
          <t>Cost % (usage / sales)</t>
        </is>
      </c>
      <c r="B12" s="15">
        <f>IF(N(B11)&gt;0,B10/B11,"")</f>
        <v/>
      </c>
      <c r="C12" s="15">
        <f>IF(N(C11)&gt;0,C10/C11,"")</f>
        <v/>
      </c>
      <c r="D12" s="15">
        <f>IF(N(D11)&gt;0,D10/D11,"")</f>
        <v/>
      </c>
      <c r="F12" s="8" t="n"/>
      <c r="G12" s="11">
        <f>IF(F12="","",SUMIF('Example count'!$A$5:$A$154,F12,'Example count'!$M$5:$M$154))</f>
        <v/>
      </c>
      <c r="H12" s="15">
        <f>IF(OR(F12="",N($D$9)=0),"",G12/$D$9)</f>
        <v/>
      </c>
    </row>
    <row r="13">
      <c r="A13" t="inlineStr">
        <is>
          <t>Days of stock on hand</t>
        </is>
      </c>
      <c r="B13" s="16">
        <f>IF(OR($B$4="",B10&lt;=0),"",B9/(B10/$B$4))</f>
        <v/>
      </c>
      <c r="C13" s="16">
        <f>IF(OR($B$4="",C10&lt;=0),"",C9/(C10/$B$4))</f>
        <v/>
      </c>
      <c r="D13" s="16">
        <f>IF(OR($B$4="",D10&lt;=0),"",D9/(D10/$B$4))</f>
        <v/>
      </c>
      <c r="F13" s="8" t="n"/>
      <c r="G13" s="11">
        <f>IF(F13="","",SUMIF('Example count'!$A$5:$A$154,F13,'Example count'!$M$5:$M$154))</f>
        <v/>
      </c>
      <c r="H13" s="15">
        <f>IF(OR(F13="",N($D$9)=0),"",G13/$D$9)</f>
        <v/>
      </c>
    </row>
    <row r="14">
      <c r="F14" s="8" t="n"/>
      <c r="G14" s="11">
        <f>IF(F14="","",SUMIF('Example count'!$A$5:$A$154,F14,'Example count'!$M$5:$M$154))</f>
        <v/>
      </c>
      <c r="H14" s="15">
        <f>IF(OR(F14="",N($D$9)=0),"",G14/$D$9)</f>
        <v/>
      </c>
    </row>
    <row r="15">
      <c r="A15" t="inlineStr">
        <is>
          <t>Check: usage counted item by item</t>
        </is>
      </c>
      <c r="B15" s="11">
        <f>SUMIF('Example count'!$D$5:$D$154,"Food",'Example count'!$O$5:$O$154)</f>
        <v/>
      </c>
      <c r="C15" s="11">
        <f>SUMIF('Example count'!$D$5:$D$154,"Bar",'Example count'!$O$5:$O$154)</f>
        <v/>
      </c>
      <c r="D15" s="11">
        <f>B15+C15</f>
        <v/>
      </c>
    </row>
    <row r="16">
      <c r="A16" t="inlineStr">
        <is>
          <t>Check: difference (should be close to zero)</t>
        </is>
      </c>
      <c r="B16" s="11">
        <f>B10-B15</f>
        <v/>
      </c>
      <c r="C16" s="11">
        <f>C10-C15</f>
        <v/>
      </c>
      <c r="D16" s="11">
        <f>B16+C16</f>
        <v/>
      </c>
    </row>
    <row r="17" ht="32" customHeight="1">
      <c r="A17" s="17" t="inlineStr">
        <is>
          <t>If the difference isn't close to zero: a delivery wasn't written in 'Received', an invoice is missing, an item isn't on the count sheet, or a price changed.</t>
        </is>
      </c>
      <c r="F17" s="7" t="inlineStr">
        <is>
          <t>Category</t>
        </is>
      </c>
      <c r="G17" s="7" t="inlineStr">
        <is>
          <t>Value on hand</t>
        </is>
      </c>
      <c r="H17" s="7" t="inlineStr">
        <is>
          <t>Used this period</t>
        </is>
      </c>
      <c r="I17" s="7" t="inlineStr">
        <is>
          <t>Share of usage</t>
        </is>
      </c>
    </row>
    <row r="18">
      <c r="F18" s="8" t="inlineStr">
        <is>
          <t>Protein</t>
        </is>
      </c>
      <c r="G18" s="11">
        <f>IF(F18="","",SUMIF('Example count'!$C$5:$C$154,F18,'Example count'!$M$5:$M$154))</f>
        <v/>
      </c>
      <c r="H18" s="11">
        <f>IF(F18="","",SUMIF('Example count'!$C$5:$C$154,F18,'Example count'!$O$5:$O$154))</f>
        <v/>
      </c>
      <c r="I18" s="15">
        <f>IF(OR(F18="",N($D$15)=0),"",H18/$D$15)</f>
        <v/>
      </c>
    </row>
    <row r="19">
      <c r="F19" s="8" t="inlineStr">
        <is>
          <t>Dairy &amp; eggs</t>
        </is>
      </c>
      <c r="G19" s="11">
        <f>IF(F19="","",SUMIF('Example count'!$C$5:$C$154,F19,'Example count'!$M$5:$M$154))</f>
        <v/>
      </c>
      <c r="H19" s="11">
        <f>IF(F19="","",SUMIF('Example count'!$C$5:$C$154,F19,'Example count'!$O$5:$O$154))</f>
        <v/>
      </c>
      <c r="I19" s="15">
        <f>IF(OR(F19="",N($D$15)=0),"",H19/$D$15)</f>
        <v/>
      </c>
    </row>
    <row r="20">
      <c r="F20" s="8" t="inlineStr">
        <is>
          <t>Produce</t>
        </is>
      </c>
      <c r="G20" s="11">
        <f>IF(F20="","",SUMIF('Example count'!$C$5:$C$154,F20,'Example count'!$M$5:$M$154))</f>
        <v/>
      </c>
      <c r="H20" s="11">
        <f>IF(F20="","",SUMIF('Example count'!$C$5:$C$154,F20,'Example count'!$O$5:$O$154))</f>
        <v/>
      </c>
      <c r="I20" s="15">
        <f>IF(OR(F20="",N($D$15)=0),"",H20/$D$15)</f>
        <v/>
      </c>
    </row>
    <row r="21">
      <c r="F21" s="8" t="inlineStr">
        <is>
          <t>Dry goods</t>
        </is>
      </c>
      <c r="G21" s="11">
        <f>IF(F21="","",SUMIF('Example count'!$C$5:$C$154,F21,'Example count'!$M$5:$M$154))</f>
        <v/>
      </c>
      <c r="H21" s="11">
        <f>IF(F21="","",SUMIF('Example count'!$C$5:$C$154,F21,'Example count'!$O$5:$O$154))</f>
        <v/>
      </c>
      <c r="I21" s="15">
        <f>IF(OR(F21="",N($D$15)=0),"",H21/$D$15)</f>
        <v/>
      </c>
    </row>
    <row r="22">
      <c r="F22" s="8" t="inlineStr">
        <is>
          <t>Dessert</t>
        </is>
      </c>
      <c r="G22" s="11">
        <f>IF(F22="","",SUMIF('Example count'!$C$5:$C$154,F22,'Example count'!$M$5:$M$154))</f>
        <v/>
      </c>
      <c r="H22" s="11">
        <f>IF(F22="","",SUMIF('Example count'!$C$5:$C$154,F22,'Example count'!$O$5:$O$154))</f>
        <v/>
      </c>
      <c r="I22" s="15">
        <f>IF(OR(F22="",N($D$15)=0),"",H22/$D$15)</f>
        <v/>
      </c>
    </row>
    <row r="23">
      <c r="F23" s="8" t="inlineStr">
        <is>
          <t>Coffee &amp; soft drinks</t>
        </is>
      </c>
      <c r="G23" s="11">
        <f>IF(F23="","",SUMIF('Example count'!$C$5:$C$154,F23,'Example count'!$M$5:$M$154))</f>
        <v/>
      </c>
      <c r="H23" s="11">
        <f>IF(F23="","",SUMIF('Example count'!$C$5:$C$154,F23,'Example count'!$O$5:$O$154))</f>
        <v/>
      </c>
      <c r="I23" s="15">
        <f>IF(OR(F23="",N($D$15)=0),"",H23/$D$15)</f>
        <v/>
      </c>
    </row>
    <row r="24">
      <c r="F24" s="8" t="inlineStr">
        <is>
          <t>Wine</t>
        </is>
      </c>
      <c r="G24" s="11">
        <f>IF(F24="","",SUMIF('Example count'!$C$5:$C$154,F24,'Example count'!$M$5:$M$154))</f>
        <v/>
      </c>
      <c r="H24" s="11">
        <f>IF(F24="","",SUMIF('Example count'!$C$5:$C$154,F24,'Example count'!$O$5:$O$154))</f>
        <v/>
      </c>
      <c r="I24" s="15">
        <f>IF(OR(F24="",N($D$15)=0),"",H24/$D$15)</f>
        <v/>
      </c>
    </row>
    <row r="25">
      <c r="F25" s="8" t="inlineStr">
        <is>
          <t>Beer</t>
        </is>
      </c>
      <c r="G25" s="11">
        <f>IF(F25="","",SUMIF('Example count'!$C$5:$C$154,F25,'Example count'!$M$5:$M$154))</f>
        <v/>
      </c>
      <c r="H25" s="11">
        <f>IF(F25="","",SUMIF('Example count'!$C$5:$C$154,F25,'Example count'!$O$5:$O$154))</f>
        <v/>
      </c>
      <c r="I25" s="15">
        <f>IF(OR(F25="",N($D$15)=0),"",H25/$D$15)</f>
        <v/>
      </c>
    </row>
    <row r="26">
      <c r="F26" s="8" t="inlineStr">
        <is>
          <t>Spirits</t>
        </is>
      </c>
      <c r="G26" s="11">
        <f>IF(F26="","",SUMIF('Example count'!$C$5:$C$154,F26,'Example count'!$M$5:$M$154))</f>
        <v/>
      </c>
      <c r="H26" s="11">
        <f>IF(F26="","",SUMIF('Example count'!$C$5:$C$154,F26,'Example count'!$O$5:$O$154))</f>
        <v/>
      </c>
      <c r="I26" s="15">
        <f>IF(OR(F26="",N($D$15)=0),"",H26/$D$15)</f>
        <v/>
      </c>
    </row>
    <row r="27">
      <c r="F27" s="8" t="n"/>
      <c r="G27" s="11">
        <f>IF(F27="","",SUMIF('Example count'!$C$5:$C$154,F27,'Example count'!$M$5:$M$154))</f>
        <v/>
      </c>
      <c r="H27" s="11">
        <f>IF(F27="","",SUMIF('Example count'!$C$5:$C$154,F27,'Example count'!$O$5:$O$154))</f>
        <v/>
      </c>
      <c r="I27" s="15">
        <f>IF(OR(F27="",N($D$15)=0),"",H27/$D$15)</f>
        <v/>
      </c>
    </row>
    <row r="28">
      <c r="F28" s="8" t="n"/>
      <c r="G28" s="11">
        <f>IF(F28="","",SUMIF('Example count'!$C$5:$C$154,F28,'Example count'!$M$5:$M$154))</f>
        <v/>
      </c>
      <c r="H28" s="11">
        <f>IF(F28="","",SUMIF('Example count'!$C$5:$C$154,F28,'Example count'!$O$5:$O$154))</f>
        <v/>
      </c>
      <c r="I28" s="15">
        <f>IF(OR(F28="",N($D$15)=0),"",H28/$D$15)</f>
        <v/>
      </c>
    </row>
    <row r="29">
      <c r="F29" s="8" t="n"/>
      <c r="G29" s="11">
        <f>IF(F29="","",SUMIF('Example count'!$C$5:$C$154,F29,'Example count'!$M$5:$M$154))</f>
        <v/>
      </c>
      <c r="H29" s="11">
        <f>IF(F29="","",SUMIF('Example count'!$C$5:$C$154,F29,'Example count'!$O$5:$O$154))</f>
        <v/>
      </c>
      <c r="I29" s="15">
        <f>IF(OR(F29="",N($D$15)=0),"",H29/$D$15)</f>
        <v/>
      </c>
    </row>
    <row r="31">
      <c r="F31" s="6" t="inlineStr">
        <is>
          <t>Type each storage area and category once, spelled exactly as on the count sheet.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S154"/>
  <sheetViews>
    <sheetView showGridLines="1" workbookViewId="0">
      <pane xSplit="2" ySplit="4" topLeftCell="C5" activePane="bottomRight" state="frozen"/>
      <selection pane="topRight"/>
      <selection pane="bottomLeft"/>
      <selection pane="bottomRight" activeCell="A1" sqref="A1"/>
    </sheetView>
  </sheetViews>
  <sheetFormatPr baseColWidth="8" defaultRowHeight="15"/>
  <cols>
    <col width="15" customWidth="1" min="1" max="1"/>
    <col width="26" customWidth="1" min="2" max="2"/>
    <col width="18" customWidth="1" min="3" max="3"/>
    <col width="12" customWidth="1" min="4" max="4"/>
    <col width="9" customWidth="1" min="5" max="5"/>
    <col width="13" customWidth="1" min="6" max="6"/>
    <col width="13" customWidth="1" min="7" max="7"/>
    <col width="12" customWidth="1" min="8" max="8"/>
    <col width="9" customWidth="1" min="9" max="9"/>
    <col width="10" customWidth="1" min="10" max="10"/>
    <col width="9" customWidth="1" min="11" max="11"/>
    <col width="11" customWidth="1" min="12" max="12"/>
    <col width="13" customWidth="1" min="13" max="13"/>
    <col width="9" customWidth="1" min="14" max="14"/>
    <col width="12" customWidth="1" min="15" max="15"/>
    <col width="8" customWidth="1" min="16" max="16"/>
    <col width="15" customWidth="1" min="17" max="17"/>
    <col width="15" customWidth="1" min="18" max="18"/>
    <col width="26" customWidth="1" min="19" max="19"/>
  </cols>
  <sheetData>
    <row r="1">
      <c r="A1" s="1" t="inlineStr">
        <is>
          <t>Inventory count: [restaurant name]</t>
        </is>
      </c>
    </row>
    <row r="2">
      <c r="A2" s="3" t="inlineStr">
        <is>
          <t>Count date</t>
        </is>
      </c>
      <c r="B2" s="5" t="n"/>
      <c r="D2" s="6" t="inlineStr">
        <is>
          <t>Count in shelf order, one storage area at a time. Type in the shaded columns A-K and P. Columns L-O and Q-S are formulas: copy them down, don't type over them.</t>
        </is>
      </c>
    </row>
    <row r="4" ht="32" customHeight="1">
      <c r="A4" s="7" t="inlineStr">
        <is>
          <t>Storage area</t>
        </is>
      </c>
      <c r="B4" s="7" t="inlineStr">
        <is>
          <t>Item</t>
        </is>
      </c>
      <c r="C4" s="7" t="inlineStr">
        <is>
          <t>Category</t>
        </is>
      </c>
      <c r="D4" s="7" t="inlineStr">
        <is>
          <t>Cost group
(Food or Bar)</t>
        </is>
      </c>
      <c r="E4" s="7" t="inlineStr">
        <is>
          <t>Count unit</t>
        </is>
      </c>
      <c r="F4" s="7" t="inlineStr">
        <is>
          <t>Purchase unit</t>
        </is>
      </c>
      <c r="G4" s="7" t="inlineStr">
        <is>
          <t>Count units per
purchase unit</t>
        </is>
      </c>
      <c r="H4" s="7" t="inlineStr">
        <is>
          <t>Price per
purchase unit</t>
        </is>
      </c>
      <c r="I4" s="7" t="inlineStr">
        <is>
          <t>Last count</t>
        </is>
      </c>
      <c r="J4" s="7" t="inlineStr">
        <is>
          <t>Received
this period</t>
        </is>
      </c>
      <c r="K4" s="7" t="inlineStr">
        <is>
          <t>This count</t>
        </is>
      </c>
      <c r="L4" s="7" t="inlineStr">
        <is>
          <t>Unit cost
(formula)</t>
        </is>
      </c>
      <c r="M4" s="7" t="inlineStr">
        <is>
          <t>Value on hand
(formula)</t>
        </is>
      </c>
      <c r="N4" s="7" t="inlineStr">
        <is>
          <t>Used
(formula)</t>
        </is>
      </c>
      <c r="O4" s="7" t="inlineStr">
        <is>
          <t>Used value
(formula)</t>
        </is>
      </c>
      <c r="P4" s="7" t="inlineStr">
        <is>
          <t>Par</t>
        </is>
      </c>
      <c r="Q4" s="7" t="inlineStr">
        <is>
          <t>Order to par,
count units (formula)</t>
        </is>
      </c>
      <c r="R4" s="7" t="inlineStr">
        <is>
          <t>Order to par,
purchase units (formula)</t>
        </is>
      </c>
      <c r="S4" s="7" t="inlineStr">
        <is>
          <t>Flag
(formula)</t>
        </is>
      </c>
    </row>
    <row r="5">
      <c r="A5" s="8" t="n"/>
      <c r="B5" s="8" t="n"/>
      <c r="C5" s="8" t="n"/>
      <c r="D5" s="8" t="n"/>
      <c r="E5" s="8" t="n"/>
      <c r="F5" s="8" t="n"/>
      <c r="G5" s="9" t="n"/>
      <c r="H5" s="10" t="n"/>
      <c r="I5" s="9" t="n"/>
      <c r="J5" s="9" t="n"/>
      <c r="K5" s="9" t="n"/>
      <c r="L5" s="11">
        <f>IF(OR(B5="",G5="",G5=0),"",H5/G5)</f>
        <v/>
      </c>
      <c r="M5" s="11">
        <f>IF(OR(L5="",K5=""),"",K5*L5)</f>
        <v/>
      </c>
      <c r="N5" s="12">
        <f>IF(OR(B5="",K5=""),"",SUM(I5:J5)-K5)</f>
        <v/>
      </c>
      <c r="O5" s="11">
        <f>IF(OR(N5="",L5=""),"",N5*L5)</f>
        <v/>
      </c>
      <c r="P5" s="9" t="n"/>
      <c r="Q5" s="12">
        <f>IF(OR(B5="",P5="",K5=""),"",MAX(0,P5-K5))</f>
        <v/>
      </c>
      <c r="R5" s="13">
        <f>IF(OR(Q5="",G5="",G5=0),"",ROUNDUP(Q5/G5,0))</f>
        <v/>
      </c>
      <c r="S5" s="14">
        <f>IF(B5="","",IF(L5="","Add price and units",IF(K5="","Not counted",IF(N5&lt;0,"Check count or delivery",""))))</f>
        <v/>
      </c>
    </row>
    <row r="6">
      <c r="A6" s="8" t="n"/>
      <c r="B6" s="8" t="n"/>
      <c r="C6" s="8" t="n"/>
      <c r="D6" s="8" t="n"/>
      <c r="E6" s="8" t="n"/>
      <c r="F6" s="8" t="n"/>
      <c r="G6" s="9" t="n"/>
      <c r="H6" s="10" t="n"/>
      <c r="I6" s="9" t="n"/>
      <c r="J6" s="9" t="n"/>
      <c r="K6" s="9" t="n"/>
      <c r="L6" s="11">
        <f>IF(OR(B6="",G6="",G6=0),"",H6/G6)</f>
        <v/>
      </c>
      <c r="M6" s="11">
        <f>IF(OR(L6="",K6=""),"",K6*L6)</f>
        <v/>
      </c>
      <c r="N6" s="12">
        <f>IF(OR(B6="",K6=""),"",SUM(I6:J6)-K6)</f>
        <v/>
      </c>
      <c r="O6" s="11">
        <f>IF(OR(N6="",L6=""),"",N6*L6)</f>
        <v/>
      </c>
      <c r="P6" s="9" t="n"/>
      <c r="Q6" s="12">
        <f>IF(OR(B6="",P6="",K6=""),"",MAX(0,P6-K6))</f>
        <v/>
      </c>
      <c r="R6" s="13">
        <f>IF(OR(Q6="",G6="",G6=0),"",ROUNDUP(Q6/G6,0))</f>
        <v/>
      </c>
      <c r="S6" s="14">
        <f>IF(B6="","",IF(L6="","Add price and units",IF(K6="","Not counted",IF(N6&lt;0,"Check count or delivery",""))))</f>
        <v/>
      </c>
    </row>
    <row r="7">
      <c r="A7" s="8" t="n"/>
      <c r="B7" s="8" t="n"/>
      <c r="C7" s="8" t="n"/>
      <c r="D7" s="8" t="n"/>
      <c r="E7" s="8" t="n"/>
      <c r="F7" s="8" t="n"/>
      <c r="G7" s="9" t="n"/>
      <c r="H7" s="10" t="n"/>
      <c r="I7" s="9" t="n"/>
      <c r="J7" s="9" t="n"/>
      <c r="K7" s="9" t="n"/>
      <c r="L7" s="11">
        <f>IF(OR(B7="",G7="",G7=0),"",H7/G7)</f>
        <v/>
      </c>
      <c r="M7" s="11">
        <f>IF(OR(L7="",K7=""),"",K7*L7)</f>
        <v/>
      </c>
      <c r="N7" s="12">
        <f>IF(OR(B7="",K7=""),"",SUM(I7:J7)-K7)</f>
        <v/>
      </c>
      <c r="O7" s="11">
        <f>IF(OR(N7="",L7=""),"",N7*L7)</f>
        <v/>
      </c>
      <c r="P7" s="9" t="n"/>
      <c r="Q7" s="12">
        <f>IF(OR(B7="",P7="",K7=""),"",MAX(0,P7-K7))</f>
        <v/>
      </c>
      <c r="R7" s="13">
        <f>IF(OR(Q7="",G7="",G7=0),"",ROUNDUP(Q7/G7,0))</f>
        <v/>
      </c>
      <c r="S7" s="14">
        <f>IF(B7="","",IF(L7="","Add price and units",IF(K7="","Not counted",IF(N7&lt;0,"Check count or delivery",""))))</f>
        <v/>
      </c>
    </row>
    <row r="8">
      <c r="A8" s="8" t="n"/>
      <c r="B8" s="8" t="n"/>
      <c r="C8" s="8" t="n"/>
      <c r="D8" s="8" t="n"/>
      <c r="E8" s="8" t="n"/>
      <c r="F8" s="8" t="n"/>
      <c r="G8" s="9" t="n"/>
      <c r="H8" s="10" t="n"/>
      <c r="I8" s="9" t="n"/>
      <c r="J8" s="9" t="n"/>
      <c r="K8" s="9" t="n"/>
      <c r="L8" s="11">
        <f>IF(OR(B8="",G8="",G8=0),"",H8/G8)</f>
        <v/>
      </c>
      <c r="M8" s="11">
        <f>IF(OR(L8="",K8=""),"",K8*L8)</f>
        <v/>
      </c>
      <c r="N8" s="12">
        <f>IF(OR(B8="",K8=""),"",SUM(I8:J8)-K8)</f>
        <v/>
      </c>
      <c r="O8" s="11">
        <f>IF(OR(N8="",L8=""),"",N8*L8)</f>
        <v/>
      </c>
      <c r="P8" s="9" t="n"/>
      <c r="Q8" s="12">
        <f>IF(OR(B8="",P8="",K8=""),"",MAX(0,P8-K8))</f>
        <v/>
      </c>
      <c r="R8" s="13">
        <f>IF(OR(Q8="",G8="",G8=0),"",ROUNDUP(Q8/G8,0))</f>
        <v/>
      </c>
      <c r="S8" s="14">
        <f>IF(B8="","",IF(L8="","Add price and units",IF(K8="","Not counted",IF(N8&lt;0,"Check count or delivery",""))))</f>
        <v/>
      </c>
    </row>
    <row r="9">
      <c r="A9" s="8" t="n"/>
      <c r="B9" s="8" t="n"/>
      <c r="C9" s="8" t="n"/>
      <c r="D9" s="8" t="n"/>
      <c r="E9" s="8" t="n"/>
      <c r="F9" s="8" t="n"/>
      <c r="G9" s="9" t="n"/>
      <c r="H9" s="10" t="n"/>
      <c r="I9" s="9" t="n"/>
      <c r="J9" s="9" t="n"/>
      <c r="K9" s="9" t="n"/>
      <c r="L9" s="11">
        <f>IF(OR(B9="",G9="",G9=0),"",H9/G9)</f>
        <v/>
      </c>
      <c r="M9" s="11">
        <f>IF(OR(L9="",K9=""),"",K9*L9)</f>
        <v/>
      </c>
      <c r="N9" s="12">
        <f>IF(OR(B9="",K9=""),"",SUM(I9:J9)-K9)</f>
        <v/>
      </c>
      <c r="O9" s="11">
        <f>IF(OR(N9="",L9=""),"",N9*L9)</f>
        <v/>
      </c>
      <c r="P9" s="9" t="n"/>
      <c r="Q9" s="12">
        <f>IF(OR(B9="",P9="",K9=""),"",MAX(0,P9-K9))</f>
        <v/>
      </c>
      <c r="R9" s="13">
        <f>IF(OR(Q9="",G9="",G9=0),"",ROUNDUP(Q9/G9,0))</f>
        <v/>
      </c>
      <c r="S9" s="14">
        <f>IF(B9="","",IF(L9="","Add price and units",IF(K9="","Not counted",IF(N9&lt;0,"Check count or delivery",""))))</f>
        <v/>
      </c>
    </row>
    <row r="10">
      <c r="A10" s="8" t="n"/>
      <c r="B10" s="8" t="n"/>
      <c r="C10" s="8" t="n"/>
      <c r="D10" s="8" t="n"/>
      <c r="E10" s="8" t="n"/>
      <c r="F10" s="8" t="n"/>
      <c r="G10" s="9" t="n"/>
      <c r="H10" s="10" t="n"/>
      <c r="I10" s="9" t="n"/>
      <c r="J10" s="9" t="n"/>
      <c r="K10" s="9" t="n"/>
      <c r="L10" s="11">
        <f>IF(OR(B10="",G10="",G10=0),"",H10/G10)</f>
        <v/>
      </c>
      <c r="M10" s="11">
        <f>IF(OR(L10="",K10=""),"",K10*L10)</f>
        <v/>
      </c>
      <c r="N10" s="12">
        <f>IF(OR(B10="",K10=""),"",SUM(I10:J10)-K10)</f>
        <v/>
      </c>
      <c r="O10" s="11">
        <f>IF(OR(N10="",L10=""),"",N10*L10)</f>
        <v/>
      </c>
      <c r="P10" s="9" t="n"/>
      <c r="Q10" s="12">
        <f>IF(OR(B10="",P10="",K10=""),"",MAX(0,P10-K10))</f>
        <v/>
      </c>
      <c r="R10" s="13">
        <f>IF(OR(Q10="",G10="",G10=0),"",ROUNDUP(Q10/G10,0))</f>
        <v/>
      </c>
      <c r="S10" s="14">
        <f>IF(B10="","",IF(L10="","Add price and units",IF(K10="","Not counted",IF(N10&lt;0,"Check count or delivery",""))))</f>
        <v/>
      </c>
    </row>
    <row r="11">
      <c r="A11" s="8" t="n"/>
      <c r="B11" s="8" t="n"/>
      <c r="C11" s="8" t="n"/>
      <c r="D11" s="8" t="n"/>
      <c r="E11" s="8" t="n"/>
      <c r="F11" s="8" t="n"/>
      <c r="G11" s="9" t="n"/>
      <c r="H11" s="10" t="n"/>
      <c r="I11" s="9" t="n"/>
      <c r="J11" s="9" t="n"/>
      <c r="K11" s="9" t="n"/>
      <c r="L11" s="11">
        <f>IF(OR(B11="",G11="",G11=0),"",H11/G11)</f>
        <v/>
      </c>
      <c r="M11" s="11">
        <f>IF(OR(L11="",K11=""),"",K11*L11)</f>
        <v/>
      </c>
      <c r="N11" s="12">
        <f>IF(OR(B11="",K11=""),"",SUM(I11:J11)-K11)</f>
        <v/>
      </c>
      <c r="O11" s="11">
        <f>IF(OR(N11="",L11=""),"",N11*L11)</f>
        <v/>
      </c>
      <c r="P11" s="9" t="n"/>
      <c r="Q11" s="12">
        <f>IF(OR(B11="",P11="",K11=""),"",MAX(0,P11-K11))</f>
        <v/>
      </c>
      <c r="R11" s="13">
        <f>IF(OR(Q11="",G11="",G11=0),"",ROUNDUP(Q11/G11,0))</f>
        <v/>
      </c>
      <c r="S11" s="14">
        <f>IF(B11="","",IF(L11="","Add price and units",IF(K11="","Not counted",IF(N11&lt;0,"Check count or delivery",""))))</f>
        <v/>
      </c>
    </row>
    <row r="12">
      <c r="A12" s="8" t="n"/>
      <c r="B12" s="8" t="n"/>
      <c r="C12" s="8" t="n"/>
      <c r="D12" s="8" t="n"/>
      <c r="E12" s="8" t="n"/>
      <c r="F12" s="8" t="n"/>
      <c r="G12" s="9" t="n"/>
      <c r="H12" s="10" t="n"/>
      <c r="I12" s="9" t="n"/>
      <c r="J12" s="9" t="n"/>
      <c r="K12" s="9" t="n"/>
      <c r="L12" s="11">
        <f>IF(OR(B12="",G12="",G12=0),"",H12/G12)</f>
        <v/>
      </c>
      <c r="M12" s="11">
        <f>IF(OR(L12="",K12=""),"",K12*L12)</f>
        <v/>
      </c>
      <c r="N12" s="12">
        <f>IF(OR(B12="",K12=""),"",SUM(I12:J12)-K12)</f>
        <v/>
      </c>
      <c r="O12" s="11">
        <f>IF(OR(N12="",L12=""),"",N12*L12)</f>
        <v/>
      </c>
      <c r="P12" s="9" t="n"/>
      <c r="Q12" s="12">
        <f>IF(OR(B12="",P12="",K12=""),"",MAX(0,P12-K12))</f>
        <v/>
      </c>
      <c r="R12" s="13">
        <f>IF(OR(Q12="",G12="",G12=0),"",ROUNDUP(Q12/G12,0))</f>
        <v/>
      </c>
      <c r="S12" s="14">
        <f>IF(B12="","",IF(L12="","Add price and units",IF(K12="","Not counted",IF(N12&lt;0,"Check count or delivery",""))))</f>
        <v/>
      </c>
    </row>
    <row r="13">
      <c r="A13" s="8" t="n"/>
      <c r="B13" s="8" t="n"/>
      <c r="C13" s="8" t="n"/>
      <c r="D13" s="8" t="n"/>
      <c r="E13" s="8" t="n"/>
      <c r="F13" s="8" t="n"/>
      <c r="G13" s="9" t="n"/>
      <c r="H13" s="10" t="n"/>
      <c r="I13" s="9" t="n"/>
      <c r="J13" s="9" t="n"/>
      <c r="K13" s="9" t="n"/>
      <c r="L13" s="11">
        <f>IF(OR(B13="",G13="",G13=0),"",H13/G13)</f>
        <v/>
      </c>
      <c r="M13" s="11">
        <f>IF(OR(L13="",K13=""),"",K13*L13)</f>
        <v/>
      </c>
      <c r="N13" s="12">
        <f>IF(OR(B13="",K13=""),"",SUM(I13:J13)-K13)</f>
        <v/>
      </c>
      <c r="O13" s="11">
        <f>IF(OR(N13="",L13=""),"",N13*L13)</f>
        <v/>
      </c>
      <c r="P13" s="9" t="n"/>
      <c r="Q13" s="12">
        <f>IF(OR(B13="",P13="",K13=""),"",MAX(0,P13-K13))</f>
        <v/>
      </c>
      <c r="R13" s="13">
        <f>IF(OR(Q13="",G13="",G13=0),"",ROUNDUP(Q13/G13,0))</f>
        <v/>
      </c>
      <c r="S13" s="14">
        <f>IF(B13="","",IF(L13="","Add price and units",IF(K13="","Not counted",IF(N13&lt;0,"Check count or delivery",""))))</f>
        <v/>
      </c>
    </row>
    <row r="14">
      <c r="A14" s="8" t="n"/>
      <c r="B14" s="8" t="n"/>
      <c r="C14" s="8" t="n"/>
      <c r="D14" s="8" t="n"/>
      <c r="E14" s="8" t="n"/>
      <c r="F14" s="8" t="n"/>
      <c r="G14" s="9" t="n"/>
      <c r="H14" s="10" t="n"/>
      <c r="I14" s="9" t="n"/>
      <c r="J14" s="9" t="n"/>
      <c r="K14" s="9" t="n"/>
      <c r="L14" s="11">
        <f>IF(OR(B14="",G14="",G14=0),"",H14/G14)</f>
        <v/>
      </c>
      <c r="M14" s="11">
        <f>IF(OR(L14="",K14=""),"",K14*L14)</f>
        <v/>
      </c>
      <c r="N14" s="12">
        <f>IF(OR(B14="",K14=""),"",SUM(I14:J14)-K14)</f>
        <v/>
      </c>
      <c r="O14" s="11">
        <f>IF(OR(N14="",L14=""),"",N14*L14)</f>
        <v/>
      </c>
      <c r="P14" s="9" t="n"/>
      <c r="Q14" s="12">
        <f>IF(OR(B14="",P14="",K14=""),"",MAX(0,P14-K14))</f>
        <v/>
      </c>
      <c r="R14" s="13">
        <f>IF(OR(Q14="",G14="",G14=0),"",ROUNDUP(Q14/G14,0))</f>
        <v/>
      </c>
      <c r="S14" s="14">
        <f>IF(B14="","",IF(L14="","Add price and units",IF(K14="","Not counted",IF(N14&lt;0,"Check count or delivery",""))))</f>
        <v/>
      </c>
    </row>
    <row r="15">
      <c r="A15" s="8" t="n"/>
      <c r="B15" s="8" t="n"/>
      <c r="C15" s="8" t="n"/>
      <c r="D15" s="8" t="n"/>
      <c r="E15" s="8" t="n"/>
      <c r="F15" s="8" t="n"/>
      <c r="G15" s="9" t="n"/>
      <c r="H15" s="10" t="n"/>
      <c r="I15" s="9" t="n"/>
      <c r="J15" s="9" t="n"/>
      <c r="K15" s="9" t="n"/>
      <c r="L15" s="11">
        <f>IF(OR(B15="",G15="",G15=0),"",H15/G15)</f>
        <v/>
      </c>
      <c r="M15" s="11">
        <f>IF(OR(L15="",K15=""),"",K15*L15)</f>
        <v/>
      </c>
      <c r="N15" s="12">
        <f>IF(OR(B15="",K15=""),"",SUM(I15:J15)-K15)</f>
        <v/>
      </c>
      <c r="O15" s="11">
        <f>IF(OR(N15="",L15=""),"",N15*L15)</f>
        <v/>
      </c>
      <c r="P15" s="9" t="n"/>
      <c r="Q15" s="12">
        <f>IF(OR(B15="",P15="",K15=""),"",MAX(0,P15-K15))</f>
        <v/>
      </c>
      <c r="R15" s="13">
        <f>IF(OR(Q15="",G15="",G15=0),"",ROUNDUP(Q15/G15,0))</f>
        <v/>
      </c>
      <c r="S15" s="14">
        <f>IF(B15="","",IF(L15="","Add price and units",IF(K15="","Not counted",IF(N15&lt;0,"Check count or delivery",""))))</f>
        <v/>
      </c>
    </row>
    <row r="16">
      <c r="A16" s="8" t="n"/>
      <c r="B16" s="8" t="n"/>
      <c r="C16" s="8" t="n"/>
      <c r="D16" s="8" t="n"/>
      <c r="E16" s="8" t="n"/>
      <c r="F16" s="8" t="n"/>
      <c r="G16" s="9" t="n"/>
      <c r="H16" s="10" t="n"/>
      <c r="I16" s="9" t="n"/>
      <c r="J16" s="9" t="n"/>
      <c r="K16" s="9" t="n"/>
      <c r="L16" s="11">
        <f>IF(OR(B16="",G16="",G16=0),"",H16/G16)</f>
        <v/>
      </c>
      <c r="M16" s="11">
        <f>IF(OR(L16="",K16=""),"",K16*L16)</f>
        <v/>
      </c>
      <c r="N16" s="12">
        <f>IF(OR(B16="",K16=""),"",SUM(I16:J16)-K16)</f>
        <v/>
      </c>
      <c r="O16" s="11">
        <f>IF(OR(N16="",L16=""),"",N16*L16)</f>
        <v/>
      </c>
      <c r="P16" s="9" t="n"/>
      <c r="Q16" s="12">
        <f>IF(OR(B16="",P16="",K16=""),"",MAX(0,P16-K16))</f>
        <v/>
      </c>
      <c r="R16" s="13">
        <f>IF(OR(Q16="",G16="",G16=0),"",ROUNDUP(Q16/G16,0))</f>
        <v/>
      </c>
      <c r="S16" s="14">
        <f>IF(B16="","",IF(L16="","Add price and units",IF(K16="","Not counted",IF(N16&lt;0,"Check count or delivery",""))))</f>
        <v/>
      </c>
    </row>
    <row r="17">
      <c r="A17" s="8" t="n"/>
      <c r="B17" s="8" t="n"/>
      <c r="C17" s="8" t="n"/>
      <c r="D17" s="8" t="n"/>
      <c r="E17" s="8" t="n"/>
      <c r="F17" s="8" t="n"/>
      <c r="G17" s="9" t="n"/>
      <c r="H17" s="10" t="n"/>
      <c r="I17" s="9" t="n"/>
      <c r="J17" s="9" t="n"/>
      <c r="K17" s="9" t="n"/>
      <c r="L17" s="11">
        <f>IF(OR(B17="",G17="",G17=0),"",H17/G17)</f>
        <v/>
      </c>
      <c r="M17" s="11">
        <f>IF(OR(L17="",K17=""),"",K17*L17)</f>
        <v/>
      </c>
      <c r="N17" s="12">
        <f>IF(OR(B17="",K17=""),"",SUM(I17:J17)-K17)</f>
        <v/>
      </c>
      <c r="O17" s="11">
        <f>IF(OR(N17="",L17=""),"",N17*L17)</f>
        <v/>
      </c>
      <c r="P17" s="9" t="n"/>
      <c r="Q17" s="12">
        <f>IF(OR(B17="",P17="",K17=""),"",MAX(0,P17-K17))</f>
        <v/>
      </c>
      <c r="R17" s="13">
        <f>IF(OR(Q17="",G17="",G17=0),"",ROUNDUP(Q17/G17,0))</f>
        <v/>
      </c>
      <c r="S17" s="14">
        <f>IF(B17="","",IF(L17="","Add price and units",IF(K17="","Not counted",IF(N17&lt;0,"Check count or delivery",""))))</f>
        <v/>
      </c>
    </row>
    <row r="18">
      <c r="A18" s="8" t="n"/>
      <c r="B18" s="8" t="n"/>
      <c r="C18" s="8" t="n"/>
      <c r="D18" s="8" t="n"/>
      <c r="E18" s="8" t="n"/>
      <c r="F18" s="8" t="n"/>
      <c r="G18" s="9" t="n"/>
      <c r="H18" s="10" t="n"/>
      <c r="I18" s="9" t="n"/>
      <c r="J18" s="9" t="n"/>
      <c r="K18" s="9" t="n"/>
      <c r="L18" s="11">
        <f>IF(OR(B18="",G18="",G18=0),"",H18/G18)</f>
        <v/>
      </c>
      <c r="M18" s="11">
        <f>IF(OR(L18="",K18=""),"",K18*L18)</f>
        <v/>
      </c>
      <c r="N18" s="12">
        <f>IF(OR(B18="",K18=""),"",SUM(I18:J18)-K18)</f>
        <v/>
      </c>
      <c r="O18" s="11">
        <f>IF(OR(N18="",L18=""),"",N18*L18)</f>
        <v/>
      </c>
      <c r="P18" s="9" t="n"/>
      <c r="Q18" s="12">
        <f>IF(OR(B18="",P18="",K18=""),"",MAX(0,P18-K18))</f>
        <v/>
      </c>
      <c r="R18" s="13">
        <f>IF(OR(Q18="",G18="",G18=0),"",ROUNDUP(Q18/G18,0))</f>
        <v/>
      </c>
      <c r="S18" s="14">
        <f>IF(B18="","",IF(L18="","Add price and units",IF(K18="","Not counted",IF(N18&lt;0,"Check count or delivery",""))))</f>
        <v/>
      </c>
    </row>
    <row r="19">
      <c r="A19" s="8" t="n"/>
      <c r="B19" s="8" t="n"/>
      <c r="C19" s="8" t="n"/>
      <c r="D19" s="8" t="n"/>
      <c r="E19" s="8" t="n"/>
      <c r="F19" s="8" t="n"/>
      <c r="G19" s="9" t="n"/>
      <c r="H19" s="10" t="n"/>
      <c r="I19" s="9" t="n"/>
      <c r="J19" s="9" t="n"/>
      <c r="K19" s="9" t="n"/>
      <c r="L19" s="11">
        <f>IF(OR(B19="",G19="",G19=0),"",H19/G19)</f>
        <v/>
      </c>
      <c r="M19" s="11">
        <f>IF(OR(L19="",K19=""),"",K19*L19)</f>
        <v/>
      </c>
      <c r="N19" s="12">
        <f>IF(OR(B19="",K19=""),"",SUM(I19:J19)-K19)</f>
        <v/>
      </c>
      <c r="O19" s="11">
        <f>IF(OR(N19="",L19=""),"",N19*L19)</f>
        <v/>
      </c>
      <c r="P19" s="9" t="n"/>
      <c r="Q19" s="12">
        <f>IF(OR(B19="",P19="",K19=""),"",MAX(0,P19-K19))</f>
        <v/>
      </c>
      <c r="R19" s="13">
        <f>IF(OR(Q19="",G19="",G19=0),"",ROUNDUP(Q19/G19,0))</f>
        <v/>
      </c>
      <c r="S19" s="14">
        <f>IF(B19="","",IF(L19="","Add price and units",IF(K19="","Not counted",IF(N19&lt;0,"Check count or delivery",""))))</f>
        <v/>
      </c>
    </row>
    <row r="20">
      <c r="A20" s="8" t="n"/>
      <c r="B20" s="8" t="n"/>
      <c r="C20" s="8" t="n"/>
      <c r="D20" s="8" t="n"/>
      <c r="E20" s="8" t="n"/>
      <c r="F20" s="8" t="n"/>
      <c r="G20" s="9" t="n"/>
      <c r="H20" s="10" t="n"/>
      <c r="I20" s="9" t="n"/>
      <c r="J20" s="9" t="n"/>
      <c r="K20" s="9" t="n"/>
      <c r="L20" s="11">
        <f>IF(OR(B20="",G20="",G20=0),"",H20/G20)</f>
        <v/>
      </c>
      <c r="M20" s="11">
        <f>IF(OR(L20="",K20=""),"",K20*L20)</f>
        <v/>
      </c>
      <c r="N20" s="12">
        <f>IF(OR(B20="",K20=""),"",SUM(I20:J20)-K20)</f>
        <v/>
      </c>
      <c r="O20" s="11">
        <f>IF(OR(N20="",L20=""),"",N20*L20)</f>
        <v/>
      </c>
      <c r="P20" s="9" t="n"/>
      <c r="Q20" s="12">
        <f>IF(OR(B20="",P20="",K20=""),"",MAX(0,P20-K20))</f>
        <v/>
      </c>
      <c r="R20" s="13">
        <f>IF(OR(Q20="",G20="",G20=0),"",ROUNDUP(Q20/G20,0))</f>
        <v/>
      </c>
      <c r="S20" s="14">
        <f>IF(B20="","",IF(L20="","Add price and units",IF(K20="","Not counted",IF(N20&lt;0,"Check count or delivery",""))))</f>
        <v/>
      </c>
    </row>
    <row r="21">
      <c r="A21" s="8" t="n"/>
      <c r="B21" s="8" t="n"/>
      <c r="C21" s="8" t="n"/>
      <c r="D21" s="8" t="n"/>
      <c r="E21" s="8" t="n"/>
      <c r="F21" s="8" t="n"/>
      <c r="G21" s="9" t="n"/>
      <c r="H21" s="10" t="n"/>
      <c r="I21" s="9" t="n"/>
      <c r="J21" s="9" t="n"/>
      <c r="K21" s="9" t="n"/>
      <c r="L21" s="11">
        <f>IF(OR(B21="",G21="",G21=0),"",H21/G21)</f>
        <v/>
      </c>
      <c r="M21" s="11">
        <f>IF(OR(L21="",K21=""),"",K21*L21)</f>
        <v/>
      </c>
      <c r="N21" s="12">
        <f>IF(OR(B21="",K21=""),"",SUM(I21:J21)-K21)</f>
        <v/>
      </c>
      <c r="O21" s="11">
        <f>IF(OR(N21="",L21=""),"",N21*L21)</f>
        <v/>
      </c>
      <c r="P21" s="9" t="n"/>
      <c r="Q21" s="12">
        <f>IF(OR(B21="",P21="",K21=""),"",MAX(0,P21-K21))</f>
        <v/>
      </c>
      <c r="R21" s="13">
        <f>IF(OR(Q21="",G21="",G21=0),"",ROUNDUP(Q21/G21,0))</f>
        <v/>
      </c>
      <c r="S21" s="14">
        <f>IF(B21="","",IF(L21="","Add price and units",IF(K21="","Not counted",IF(N21&lt;0,"Check count or delivery",""))))</f>
        <v/>
      </c>
    </row>
    <row r="22">
      <c r="A22" s="8" t="n"/>
      <c r="B22" s="8" t="n"/>
      <c r="C22" s="8" t="n"/>
      <c r="D22" s="8" t="n"/>
      <c r="E22" s="8" t="n"/>
      <c r="F22" s="8" t="n"/>
      <c r="G22" s="9" t="n"/>
      <c r="H22" s="10" t="n"/>
      <c r="I22" s="9" t="n"/>
      <c r="J22" s="9" t="n"/>
      <c r="K22" s="9" t="n"/>
      <c r="L22" s="11">
        <f>IF(OR(B22="",G22="",G22=0),"",H22/G22)</f>
        <v/>
      </c>
      <c r="M22" s="11">
        <f>IF(OR(L22="",K22=""),"",K22*L22)</f>
        <v/>
      </c>
      <c r="N22" s="12">
        <f>IF(OR(B22="",K22=""),"",SUM(I22:J22)-K22)</f>
        <v/>
      </c>
      <c r="O22" s="11">
        <f>IF(OR(N22="",L22=""),"",N22*L22)</f>
        <v/>
      </c>
      <c r="P22" s="9" t="n"/>
      <c r="Q22" s="12">
        <f>IF(OR(B22="",P22="",K22=""),"",MAX(0,P22-K22))</f>
        <v/>
      </c>
      <c r="R22" s="13">
        <f>IF(OR(Q22="",G22="",G22=0),"",ROUNDUP(Q22/G22,0))</f>
        <v/>
      </c>
      <c r="S22" s="14">
        <f>IF(B22="","",IF(L22="","Add price and units",IF(K22="","Not counted",IF(N22&lt;0,"Check count or delivery",""))))</f>
        <v/>
      </c>
    </row>
    <row r="23">
      <c r="A23" s="8" t="n"/>
      <c r="B23" s="8" t="n"/>
      <c r="C23" s="8" t="n"/>
      <c r="D23" s="8" t="n"/>
      <c r="E23" s="8" t="n"/>
      <c r="F23" s="8" t="n"/>
      <c r="G23" s="9" t="n"/>
      <c r="H23" s="10" t="n"/>
      <c r="I23" s="9" t="n"/>
      <c r="J23" s="9" t="n"/>
      <c r="K23" s="9" t="n"/>
      <c r="L23" s="11">
        <f>IF(OR(B23="",G23="",G23=0),"",H23/G23)</f>
        <v/>
      </c>
      <c r="M23" s="11">
        <f>IF(OR(L23="",K23=""),"",K23*L23)</f>
        <v/>
      </c>
      <c r="N23" s="12">
        <f>IF(OR(B23="",K23=""),"",SUM(I23:J23)-K23)</f>
        <v/>
      </c>
      <c r="O23" s="11">
        <f>IF(OR(N23="",L23=""),"",N23*L23)</f>
        <v/>
      </c>
      <c r="P23" s="9" t="n"/>
      <c r="Q23" s="12">
        <f>IF(OR(B23="",P23="",K23=""),"",MAX(0,P23-K23))</f>
        <v/>
      </c>
      <c r="R23" s="13">
        <f>IF(OR(Q23="",G23="",G23=0),"",ROUNDUP(Q23/G23,0))</f>
        <v/>
      </c>
      <c r="S23" s="14">
        <f>IF(B23="","",IF(L23="","Add price and units",IF(K23="","Not counted",IF(N23&lt;0,"Check count or delivery",""))))</f>
        <v/>
      </c>
    </row>
    <row r="24">
      <c r="A24" s="8" t="n"/>
      <c r="B24" s="8" t="n"/>
      <c r="C24" s="8" t="n"/>
      <c r="D24" s="8" t="n"/>
      <c r="E24" s="8" t="n"/>
      <c r="F24" s="8" t="n"/>
      <c r="G24" s="9" t="n"/>
      <c r="H24" s="10" t="n"/>
      <c r="I24" s="9" t="n"/>
      <c r="J24" s="9" t="n"/>
      <c r="K24" s="9" t="n"/>
      <c r="L24" s="11">
        <f>IF(OR(B24="",G24="",G24=0),"",H24/G24)</f>
        <v/>
      </c>
      <c r="M24" s="11">
        <f>IF(OR(L24="",K24=""),"",K24*L24)</f>
        <v/>
      </c>
      <c r="N24" s="12">
        <f>IF(OR(B24="",K24=""),"",SUM(I24:J24)-K24)</f>
        <v/>
      </c>
      <c r="O24" s="11">
        <f>IF(OR(N24="",L24=""),"",N24*L24)</f>
        <v/>
      </c>
      <c r="P24" s="9" t="n"/>
      <c r="Q24" s="12">
        <f>IF(OR(B24="",P24="",K24=""),"",MAX(0,P24-K24))</f>
        <v/>
      </c>
      <c r="R24" s="13">
        <f>IF(OR(Q24="",G24="",G24=0),"",ROUNDUP(Q24/G24,0))</f>
        <v/>
      </c>
      <c r="S24" s="14">
        <f>IF(B24="","",IF(L24="","Add price and units",IF(K24="","Not counted",IF(N24&lt;0,"Check count or delivery",""))))</f>
        <v/>
      </c>
    </row>
    <row r="25">
      <c r="A25" s="8" t="n"/>
      <c r="B25" s="8" t="n"/>
      <c r="C25" s="8" t="n"/>
      <c r="D25" s="8" t="n"/>
      <c r="E25" s="8" t="n"/>
      <c r="F25" s="8" t="n"/>
      <c r="G25" s="9" t="n"/>
      <c r="H25" s="10" t="n"/>
      <c r="I25" s="9" t="n"/>
      <c r="J25" s="9" t="n"/>
      <c r="K25" s="9" t="n"/>
      <c r="L25" s="11">
        <f>IF(OR(B25="",G25="",G25=0),"",H25/G25)</f>
        <v/>
      </c>
      <c r="M25" s="11">
        <f>IF(OR(L25="",K25=""),"",K25*L25)</f>
        <v/>
      </c>
      <c r="N25" s="12">
        <f>IF(OR(B25="",K25=""),"",SUM(I25:J25)-K25)</f>
        <v/>
      </c>
      <c r="O25" s="11">
        <f>IF(OR(N25="",L25=""),"",N25*L25)</f>
        <v/>
      </c>
      <c r="P25" s="9" t="n"/>
      <c r="Q25" s="12">
        <f>IF(OR(B25="",P25="",K25=""),"",MAX(0,P25-K25))</f>
        <v/>
      </c>
      <c r="R25" s="13">
        <f>IF(OR(Q25="",G25="",G25=0),"",ROUNDUP(Q25/G25,0))</f>
        <v/>
      </c>
      <c r="S25" s="14">
        <f>IF(B25="","",IF(L25="","Add price and units",IF(K25="","Not counted",IF(N25&lt;0,"Check count or delivery",""))))</f>
        <v/>
      </c>
    </row>
    <row r="26">
      <c r="A26" s="8" t="n"/>
      <c r="B26" s="8" t="n"/>
      <c r="C26" s="8" t="n"/>
      <c r="D26" s="8" t="n"/>
      <c r="E26" s="8" t="n"/>
      <c r="F26" s="8" t="n"/>
      <c r="G26" s="9" t="n"/>
      <c r="H26" s="10" t="n"/>
      <c r="I26" s="9" t="n"/>
      <c r="J26" s="9" t="n"/>
      <c r="K26" s="9" t="n"/>
      <c r="L26" s="11">
        <f>IF(OR(B26="",G26="",G26=0),"",H26/G26)</f>
        <v/>
      </c>
      <c r="M26" s="11">
        <f>IF(OR(L26="",K26=""),"",K26*L26)</f>
        <v/>
      </c>
      <c r="N26" s="12">
        <f>IF(OR(B26="",K26=""),"",SUM(I26:J26)-K26)</f>
        <v/>
      </c>
      <c r="O26" s="11">
        <f>IF(OR(N26="",L26=""),"",N26*L26)</f>
        <v/>
      </c>
      <c r="P26" s="9" t="n"/>
      <c r="Q26" s="12">
        <f>IF(OR(B26="",P26="",K26=""),"",MAX(0,P26-K26))</f>
        <v/>
      </c>
      <c r="R26" s="13">
        <f>IF(OR(Q26="",G26="",G26=0),"",ROUNDUP(Q26/G26,0))</f>
        <v/>
      </c>
      <c r="S26" s="14">
        <f>IF(B26="","",IF(L26="","Add price and units",IF(K26="","Not counted",IF(N26&lt;0,"Check count or delivery",""))))</f>
        <v/>
      </c>
    </row>
    <row r="27">
      <c r="A27" s="8" t="n"/>
      <c r="B27" s="8" t="n"/>
      <c r="C27" s="8" t="n"/>
      <c r="D27" s="8" t="n"/>
      <c r="E27" s="8" t="n"/>
      <c r="F27" s="8" t="n"/>
      <c r="G27" s="9" t="n"/>
      <c r="H27" s="10" t="n"/>
      <c r="I27" s="9" t="n"/>
      <c r="J27" s="9" t="n"/>
      <c r="K27" s="9" t="n"/>
      <c r="L27" s="11">
        <f>IF(OR(B27="",G27="",G27=0),"",H27/G27)</f>
        <v/>
      </c>
      <c r="M27" s="11">
        <f>IF(OR(L27="",K27=""),"",K27*L27)</f>
        <v/>
      </c>
      <c r="N27" s="12">
        <f>IF(OR(B27="",K27=""),"",SUM(I27:J27)-K27)</f>
        <v/>
      </c>
      <c r="O27" s="11">
        <f>IF(OR(N27="",L27=""),"",N27*L27)</f>
        <v/>
      </c>
      <c r="P27" s="9" t="n"/>
      <c r="Q27" s="12">
        <f>IF(OR(B27="",P27="",K27=""),"",MAX(0,P27-K27))</f>
        <v/>
      </c>
      <c r="R27" s="13">
        <f>IF(OR(Q27="",G27="",G27=0),"",ROUNDUP(Q27/G27,0))</f>
        <v/>
      </c>
      <c r="S27" s="14">
        <f>IF(B27="","",IF(L27="","Add price and units",IF(K27="","Not counted",IF(N27&lt;0,"Check count or delivery",""))))</f>
        <v/>
      </c>
    </row>
    <row r="28">
      <c r="A28" s="8" t="n"/>
      <c r="B28" s="8" t="n"/>
      <c r="C28" s="8" t="n"/>
      <c r="D28" s="8" t="n"/>
      <c r="E28" s="8" t="n"/>
      <c r="F28" s="8" t="n"/>
      <c r="G28" s="9" t="n"/>
      <c r="H28" s="10" t="n"/>
      <c r="I28" s="9" t="n"/>
      <c r="J28" s="9" t="n"/>
      <c r="K28" s="9" t="n"/>
      <c r="L28" s="11">
        <f>IF(OR(B28="",G28="",G28=0),"",H28/G28)</f>
        <v/>
      </c>
      <c r="M28" s="11">
        <f>IF(OR(L28="",K28=""),"",K28*L28)</f>
        <v/>
      </c>
      <c r="N28" s="12">
        <f>IF(OR(B28="",K28=""),"",SUM(I28:J28)-K28)</f>
        <v/>
      </c>
      <c r="O28" s="11">
        <f>IF(OR(N28="",L28=""),"",N28*L28)</f>
        <v/>
      </c>
      <c r="P28" s="9" t="n"/>
      <c r="Q28" s="12">
        <f>IF(OR(B28="",P28="",K28=""),"",MAX(0,P28-K28))</f>
        <v/>
      </c>
      <c r="R28" s="13">
        <f>IF(OR(Q28="",G28="",G28=0),"",ROUNDUP(Q28/G28,0))</f>
        <v/>
      </c>
      <c r="S28" s="14">
        <f>IF(B28="","",IF(L28="","Add price and units",IF(K28="","Not counted",IF(N28&lt;0,"Check count or delivery",""))))</f>
        <v/>
      </c>
    </row>
    <row r="29">
      <c r="A29" s="8" t="n"/>
      <c r="B29" s="8" t="n"/>
      <c r="C29" s="8" t="n"/>
      <c r="D29" s="8" t="n"/>
      <c r="E29" s="8" t="n"/>
      <c r="F29" s="8" t="n"/>
      <c r="G29" s="9" t="n"/>
      <c r="H29" s="10" t="n"/>
      <c r="I29" s="9" t="n"/>
      <c r="J29" s="9" t="n"/>
      <c r="K29" s="9" t="n"/>
      <c r="L29" s="11">
        <f>IF(OR(B29="",G29="",G29=0),"",H29/G29)</f>
        <v/>
      </c>
      <c r="M29" s="11">
        <f>IF(OR(L29="",K29=""),"",K29*L29)</f>
        <v/>
      </c>
      <c r="N29" s="12">
        <f>IF(OR(B29="",K29=""),"",SUM(I29:J29)-K29)</f>
        <v/>
      </c>
      <c r="O29" s="11">
        <f>IF(OR(N29="",L29=""),"",N29*L29)</f>
        <v/>
      </c>
      <c r="P29" s="9" t="n"/>
      <c r="Q29" s="12">
        <f>IF(OR(B29="",P29="",K29=""),"",MAX(0,P29-K29))</f>
        <v/>
      </c>
      <c r="R29" s="13">
        <f>IF(OR(Q29="",G29="",G29=0),"",ROUNDUP(Q29/G29,0))</f>
        <v/>
      </c>
      <c r="S29" s="14">
        <f>IF(B29="","",IF(L29="","Add price and units",IF(K29="","Not counted",IF(N29&lt;0,"Check count or delivery",""))))</f>
        <v/>
      </c>
    </row>
    <row r="30">
      <c r="A30" s="8" t="n"/>
      <c r="B30" s="8" t="n"/>
      <c r="C30" s="8" t="n"/>
      <c r="D30" s="8" t="n"/>
      <c r="E30" s="8" t="n"/>
      <c r="F30" s="8" t="n"/>
      <c r="G30" s="9" t="n"/>
      <c r="H30" s="10" t="n"/>
      <c r="I30" s="9" t="n"/>
      <c r="J30" s="9" t="n"/>
      <c r="K30" s="9" t="n"/>
      <c r="L30" s="11">
        <f>IF(OR(B30="",G30="",G30=0),"",H30/G30)</f>
        <v/>
      </c>
      <c r="M30" s="11">
        <f>IF(OR(L30="",K30=""),"",K30*L30)</f>
        <v/>
      </c>
      <c r="N30" s="12">
        <f>IF(OR(B30="",K30=""),"",SUM(I30:J30)-K30)</f>
        <v/>
      </c>
      <c r="O30" s="11">
        <f>IF(OR(N30="",L30=""),"",N30*L30)</f>
        <v/>
      </c>
      <c r="P30" s="9" t="n"/>
      <c r="Q30" s="12">
        <f>IF(OR(B30="",P30="",K30=""),"",MAX(0,P30-K30))</f>
        <v/>
      </c>
      <c r="R30" s="13">
        <f>IF(OR(Q30="",G30="",G30=0),"",ROUNDUP(Q30/G30,0))</f>
        <v/>
      </c>
      <c r="S30" s="14">
        <f>IF(B30="","",IF(L30="","Add price and units",IF(K30="","Not counted",IF(N30&lt;0,"Check count or delivery",""))))</f>
        <v/>
      </c>
    </row>
    <row r="31">
      <c r="A31" s="8" t="n"/>
      <c r="B31" s="8" t="n"/>
      <c r="C31" s="8" t="n"/>
      <c r="D31" s="8" t="n"/>
      <c r="E31" s="8" t="n"/>
      <c r="F31" s="8" t="n"/>
      <c r="G31" s="9" t="n"/>
      <c r="H31" s="10" t="n"/>
      <c r="I31" s="9" t="n"/>
      <c r="J31" s="9" t="n"/>
      <c r="K31" s="9" t="n"/>
      <c r="L31" s="11">
        <f>IF(OR(B31="",G31="",G31=0),"",H31/G31)</f>
        <v/>
      </c>
      <c r="M31" s="11">
        <f>IF(OR(L31="",K31=""),"",K31*L31)</f>
        <v/>
      </c>
      <c r="N31" s="12">
        <f>IF(OR(B31="",K31=""),"",SUM(I31:J31)-K31)</f>
        <v/>
      </c>
      <c r="O31" s="11">
        <f>IF(OR(N31="",L31=""),"",N31*L31)</f>
        <v/>
      </c>
      <c r="P31" s="9" t="n"/>
      <c r="Q31" s="12">
        <f>IF(OR(B31="",P31="",K31=""),"",MAX(0,P31-K31))</f>
        <v/>
      </c>
      <c r="R31" s="13">
        <f>IF(OR(Q31="",G31="",G31=0),"",ROUNDUP(Q31/G31,0))</f>
        <v/>
      </c>
      <c r="S31" s="14">
        <f>IF(B31="","",IF(L31="","Add price and units",IF(K31="","Not counted",IF(N31&lt;0,"Check count or delivery",""))))</f>
        <v/>
      </c>
    </row>
    <row r="32">
      <c r="A32" s="8" t="n"/>
      <c r="B32" s="8" t="n"/>
      <c r="C32" s="8" t="n"/>
      <c r="D32" s="8" t="n"/>
      <c r="E32" s="8" t="n"/>
      <c r="F32" s="8" t="n"/>
      <c r="G32" s="9" t="n"/>
      <c r="H32" s="10" t="n"/>
      <c r="I32" s="9" t="n"/>
      <c r="J32" s="9" t="n"/>
      <c r="K32" s="9" t="n"/>
      <c r="L32" s="11">
        <f>IF(OR(B32="",G32="",G32=0),"",H32/G32)</f>
        <v/>
      </c>
      <c r="M32" s="11">
        <f>IF(OR(L32="",K32=""),"",K32*L32)</f>
        <v/>
      </c>
      <c r="N32" s="12">
        <f>IF(OR(B32="",K32=""),"",SUM(I32:J32)-K32)</f>
        <v/>
      </c>
      <c r="O32" s="11">
        <f>IF(OR(N32="",L32=""),"",N32*L32)</f>
        <v/>
      </c>
      <c r="P32" s="9" t="n"/>
      <c r="Q32" s="12">
        <f>IF(OR(B32="",P32="",K32=""),"",MAX(0,P32-K32))</f>
        <v/>
      </c>
      <c r="R32" s="13">
        <f>IF(OR(Q32="",G32="",G32=0),"",ROUNDUP(Q32/G32,0))</f>
        <v/>
      </c>
      <c r="S32" s="14">
        <f>IF(B32="","",IF(L32="","Add price and units",IF(K32="","Not counted",IF(N32&lt;0,"Check count or delivery",""))))</f>
        <v/>
      </c>
    </row>
    <row r="33">
      <c r="A33" s="8" t="n"/>
      <c r="B33" s="8" t="n"/>
      <c r="C33" s="8" t="n"/>
      <c r="D33" s="8" t="n"/>
      <c r="E33" s="8" t="n"/>
      <c r="F33" s="8" t="n"/>
      <c r="G33" s="9" t="n"/>
      <c r="H33" s="10" t="n"/>
      <c r="I33" s="9" t="n"/>
      <c r="J33" s="9" t="n"/>
      <c r="K33" s="9" t="n"/>
      <c r="L33" s="11">
        <f>IF(OR(B33="",G33="",G33=0),"",H33/G33)</f>
        <v/>
      </c>
      <c r="M33" s="11">
        <f>IF(OR(L33="",K33=""),"",K33*L33)</f>
        <v/>
      </c>
      <c r="N33" s="12">
        <f>IF(OR(B33="",K33=""),"",SUM(I33:J33)-K33)</f>
        <v/>
      </c>
      <c r="O33" s="11">
        <f>IF(OR(N33="",L33=""),"",N33*L33)</f>
        <v/>
      </c>
      <c r="P33" s="9" t="n"/>
      <c r="Q33" s="12">
        <f>IF(OR(B33="",P33="",K33=""),"",MAX(0,P33-K33))</f>
        <v/>
      </c>
      <c r="R33" s="13">
        <f>IF(OR(Q33="",G33="",G33=0),"",ROUNDUP(Q33/G33,0))</f>
        <v/>
      </c>
      <c r="S33" s="14">
        <f>IF(B33="","",IF(L33="","Add price and units",IF(K33="","Not counted",IF(N33&lt;0,"Check count or delivery",""))))</f>
        <v/>
      </c>
    </row>
    <row r="34">
      <c r="A34" s="8" t="n"/>
      <c r="B34" s="8" t="n"/>
      <c r="C34" s="8" t="n"/>
      <c r="D34" s="8" t="n"/>
      <c r="E34" s="8" t="n"/>
      <c r="F34" s="8" t="n"/>
      <c r="G34" s="9" t="n"/>
      <c r="H34" s="10" t="n"/>
      <c r="I34" s="9" t="n"/>
      <c r="J34" s="9" t="n"/>
      <c r="K34" s="9" t="n"/>
      <c r="L34" s="11">
        <f>IF(OR(B34="",G34="",G34=0),"",H34/G34)</f>
        <v/>
      </c>
      <c r="M34" s="11">
        <f>IF(OR(L34="",K34=""),"",K34*L34)</f>
        <v/>
      </c>
      <c r="N34" s="12">
        <f>IF(OR(B34="",K34=""),"",SUM(I34:J34)-K34)</f>
        <v/>
      </c>
      <c r="O34" s="11">
        <f>IF(OR(N34="",L34=""),"",N34*L34)</f>
        <v/>
      </c>
      <c r="P34" s="9" t="n"/>
      <c r="Q34" s="12">
        <f>IF(OR(B34="",P34="",K34=""),"",MAX(0,P34-K34))</f>
        <v/>
      </c>
      <c r="R34" s="13">
        <f>IF(OR(Q34="",G34="",G34=0),"",ROUNDUP(Q34/G34,0))</f>
        <v/>
      </c>
      <c r="S34" s="14">
        <f>IF(B34="","",IF(L34="","Add price and units",IF(K34="","Not counted",IF(N34&lt;0,"Check count or delivery",""))))</f>
        <v/>
      </c>
    </row>
    <row r="35">
      <c r="A35" s="8" t="n"/>
      <c r="B35" s="8" t="n"/>
      <c r="C35" s="8" t="n"/>
      <c r="D35" s="8" t="n"/>
      <c r="E35" s="8" t="n"/>
      <c r="F35" s="8" t="n"/>
      <c r="G35" s="9" t="n"/>
      <c r="H35" s="10" t="n"/>
      <c r="I35" s="9" t="n"/>
      <c r="J35" s="9" t="n"/>
      <c r="K35" s="9" t="n"/>
      <c r="L35" s="11">
        <f>IF(OR(B35="",G35="",G35=0),"",H35/G35)</f>
        <v/>
      </c>
      <c r="M35" s="11">
        <f>IF(OR(L35="",K35=""),"",K35*L35)</f>
        <v/>
      </c>
      <c r="N35" s="12">
        <f>IF(OR(B35="",K35=""),"",SUM(I35:J35)-K35)</f>
        <v/>
      </c>
      <c r="O35" s="11">
        <f>IF(OR(N35="",L35=""),"",N35*L35)</f>
        <v/>
      </c>
      <c r="P35" s="9" t="n"/>
      <c r="Q35" s="12">
        <f>IF(OR(B35="",P35="",K35=""),"",MAX(0,P35-K35))</f>
        <v/>
      </c>
      <c r="R35" s="13">
        <f>IF(OR(Q35="",G35="",G35=0),"",ROUNDUP(Q35/G35,0))</f>
        <v/>
      </c>
      <c r="S35" s="14">
        <f>IF(B35="","",IF(L35="","Add price and units",IF(K35="","Not counted",IF(N35&lt;0,"Check count or delivery",""))))</f>
        <v/>
      </c>
    </row>
    <row r="36">
      <c r="A36" s="8" t="n"/>
      <c r="B36" s="8" t="n"/>
      <c r="C36" s="8" t="n"/>
      <c r="D36" s="8" t="n"/>
      <c r="E36" s="8" t="n"/>
      <c r="F36" s="8" t="n"/>
      <c r="G36" s="9" t="n"/>
      <c r="H36" s="10" t="n"/>
      <c r="I36" s="9" t="n"/>
      <c r="J36" s="9" t="n"/>
      <c r="K36" s="9" t="n"/>
      <c r="L36" s="11">
        <f>IF(OR(B36="",G36="",G36=0),"",H36/G36)</f>
        <v/>
      </c>
      <c r="M36" s="11">
        <f>IF(OR(L36="",K36=""),"",K36*L36)</f>
        <v/>
      </c>
      <c r="N36" s="12">
        <f>IF(OR(B36="",K36=""),"",SUM(I36:J36)-K36)</f>
        <v/>
      </c>
      <c r="O36" s="11">
        <f>IF(OR(N36="",L36=""),"",N36*L36)</f>
        <v/>
      </c>
      <c r="P36" s="9" t="n"/>
      <c r="Q36" s="12">
        <f>IF(OR(B36="",P36="",K36=""),"",MAX(0,P36-K36))</f>
        <v/>
      </c>
      <c r="R36" s="13">
        <f>IF(OR(Q36="",G36="",G36=0),"",ROUNDUP(Q36/G36,0))</f>
        <v/>
      </c>
      <c r="S36" s="14">
        <f>IF(B36="","",IF(L36="","Add price and units",IF(K36="","Not counted",IF(N36&lt;0,"Check count or delivery",""))))</f>
        <v/>
      </c>
    </row>
    <row r="37">
      <c r="A37" s="8" t="n"/>
      <c r="B37" s="8" t="n"/>
      <c r="C37" s="8" t="n"/>
      <c r="D37" s="8" t="n"/>
      <c r="E37" s="8" t="n"/>
      <c r="F37" s="8" t="n"/>
      <c r="G37" s="9" t="n"/>
      <c r="H37" s="10" t="n"/>
      <c r="I37" s="9" t="n"/>
      <c r="J37" s="9" t="n"/>
      <c r="K37" s="9" t="n"/>
      <c r="L37" s="11">
        <f>IF(OR(B37="",G37="",G37=0),"",H37/G37)</f>
        <v/>
      </c>
      <c r="M37" s="11">
        <f>IF(OR(L37="",K37=""),"",K37*L37)</f>
        <v/>
      </c>
      <c r="N37" s="12">
        <f>IF(OR(B37="",K37=""),"",SUM(I37:J37)-K37)</f>
        <v/>
      </c>
      <c r="O37" s="11">
        <f>IF(OR(N37="",L37=""),"",N37*L37)</f>
        <v/>
      </c>
      <c r="P37" s="9" t="n"/>
      <c r="Q37" s="12">
        <f>IF(OR(B37="",P37="",K37=""),"",MAX(0,P37-K37))</f>
        <v/>
      </c>
      <c r="R37" s="13">
        <f>IF(OR(Q37="",G37="",G37=0),"",ROUNDUP(Q37/G37,0))</f>
        <v/>
      </c>
      <c r="S37" s="14">
        <f>IF(B37="","",IF(L37="","Add price and units",IF(K37="","Not counted",IF(N37&lt;0,"Check count or delivery",""))))</f>
        <v/>
      </c>
    </row>
    <row r="38">
      <c r="A38" s="8" t="n"/>
      <c r="B38" s="8" t="n"/>
      <c r="C38" s="8" t="n"/>
      <c r="D38" s="8" t="n"/>
      <c r="E38" s="8" t="n"/>
      <c r="F38" s="8" t="n"/>
      <c r="G38" s="9" t="n"/>
      <c r="H38" s="10" t="n"/>
      <c r="I38" s="9" t="n"/>
      <c r="J38" s="9" t="n"/>
      <c r="K38" s="9" t="n"/>
      <c r="L38" s="11">
        <f>IF(OR(B38="",G38="",G38=0),"",H38/G38)</f>
        <v/>
      </c>
      <c r="M38" s="11">
        <f>IF(OR(L38="",K38=""),"",K38*L38)</f>
        <v/>
      </c>
      <c r="N38" s="12">
        <f>IF(OR(B38="",K38=""),"",SUM(I38:J38)-K38)</f>
        <v/>
      </c>
      <c r="O38" s="11">
        <f>IF(OR(N38="",L38=""),"",N38*L38)</f>
        <v/>
      </c>
      <c r="P38" s="9" t="n"/>
      <c r="Q38" s="12">
        <f>IF(OR(B38="",P38="",K38=""),"",MAX(0,P38-K38))</f>
        <v/>
      </c>
      <c r="R38" s="13">
        <f>IF(OR(Q38="",G38="",G38=0),"",ROUNDUP(Q38/G38,0))</f>
        <v/>
      </c>
      <c r="S38" s="14">
        <f>IF(B38="","",IF(L38="","Add price and units",IF(K38="","Not counted",IF(N38&lt;0,"Check count or delivery",""))))</f>
        <v/>
      </c>
    </row>
    <row r="39">
      <c r="A39" s="8" t="n"/>
      <c r="B39" s="8" t="n"/>
      <c r="C39" s="8" t="n"/>
      <c r="D39" s="8" t="n"/>
      <c r="E39" s="8" t="n"/>
      <c r="F39" s="8" t="n"/>
      <c r="G39" s="9" t="n"/>
      <c r="H39" s="10" t="n"/>
      <c r="I39" s="9" t="n"/>
      <c r="J39" s="9" t="n"/>
      <c r="K39" s="9" t="n"/>
      <c r="L39" s="11">
        <f>IF(OR(B39="",G39="",G39=0),"",H39/G39)</f>
        <v/>
      </c>
      <c r="M39" s="11">
        <f>IF(OR(L39="",K39=""),"",K39*L39)</f>
        <v/>
      </c>
      <c r="N39" s="12">
        <f>IF(OR(B39="",K39=""),"",SUM(I39:J39)-K39)</f>
        <v/>
      </c>
      <c r="O39" s="11">
        <f>IF(OR(N39="",L39=""),"",N39*L39)</f>
        <v/>
      </c>
      <c r="P39" s="9" t="n"/>
      <c r="Q39" s="12">
        <f>IF(OR(B39="",P39="",K39=""),"",MAX(0,P39-K39))</f>
        <v/>
      </c>
      <c r="R39" s="13">
        <f>IF(OR(Q39="",G39="",G39=0),"",ROUNDUP(Q39/G39,0))</f>
        <v/>
      </c>
      <c r="S39" s="14">
        <f>IF(B39="","",IF(L39="","Add price and units",IF(K39="","Not counted",IF(N39&lt;0,"Check count or delivery",""))))</f>
        <v/>
      </c>
    </row>
    <row r="40">
      <c r="A40" s="8" t="n"/>
      <c r="B40" s="8" t="n"/>
      <c r="C40" s="8" t="n"/>
      <c r="D40" s="8" t="n"/>
      <c r="E40" s="8" t="n"/>
      <c r="F40" s="8" t="n"/>
      <c r="G40" s="9" t="n"/>
      <c r="H40" s="10" t="n"/>
      <c r="I40" s="9" t="n"/>
      <c r="J40" s="9" t="n"/>
      <c r="K40" s="9" t="n"/>
      <c r="L40" s="11">
        <f>IF(OR(B40="",G40="",G40=0),"",H40/G40)</f>
        <v/>
      </c>
      <c r="M40" s="11">
        <f>IF(OR(L40="",K40=""),"",K40*L40)</f>
        <v/>
      </c>
      <c r="N40" s="12">
        <f>IF(OR(B40="",K40=""),"",SUM(I40:J40)-K40)</f>
        <v/>
      </c>
      <c r="O40" s="11">
        <f>IF(OR(N40="",L40=""),"",N40*L40)</f>
        <v/>
      </c>
      <c r="P40" s="9" t="n"/>
      <c r="Q40" s="12">
        <f>IF(OR(B40="",P40="",K40=""),"",MAX(0,P40-K40))</f>
        <v/>
      </c>
      <c r="R40" s="13">
        <f>IF(OR(Q40="",G40="",G40=0),"",ROUNDUP(Q40/G40,0))</f>
        <v/>
      </c>
      <c r="S40" s="14">
        <f>IF(B40="","",IF(L40="","Add price and units",IF(K40="","Not counted",IF(N40&lt;0,"Check count or delivery",""))))</f>
        <v/>
      </c>
    </row>
    <row r="41">
      <c r="A41" s="8" t="n"/>
      <c r="B41" s="8" t="n"/>
      <c r="C41" s="8" t="n"/>
      <c r="D41" s="8" t="n"/>
      <c r="E41" s="8" t="n"/>
      <c r="F41" s="8" t="n"/>
      <c r="G41" s="9" t="n"/>
      <c r="H41" s="10" t="n"/>
      <c r="I41" s="9" t="n"/>
      <c r="J41" s="9" t="n"/>
      <c r="K41" s="9" t="n"/>
      <c r="L41" s="11">
        <f>IF(OR(B41="",G41="",G41=0),"",H41/G41)</f>
        <v/>
      </c>
      <c r="M41" s="11">
        <f>IF(OR(L41="",K41=""),"",K41*L41)</f>
        <v/>
      </c>
      <c r="N41" s="12">
        <f>IF(OR(B41="",K41=""),"",SUM(I41:J41)-K41)</f>
        <v/>
      </c>
      <c r="O41" s="11">
        <f>IF(OR(N41="",L41=""),"",N41*L41)</f>
        <v/>
      </c>
      <c r="P41" s="9" t="n"/>
      <c r="Q41" s="12">
        <f>IF(OR(B41="",P41="",K41=""),"",MAX(0,P41-K41))</f>
        <v/>
      </c>
      <c r="R41" s="13">
        <f>IF(OR(Q41="",G41="",G41=0),"",ROUNDUP(Q41/G41,0))</f>
        <v/>
      </c>
      <c r="S41" s="14">
        <f>IF(B41="","",IF(L41="","Add price and units",IF(K41="","Not counted",IF(N41&lt;0,"Check count or delivery",""))))</f>
        <v/>
      </c>
    </row>
    <row r="42">
      <c r="A42" s="8" t="n"/>
      <c r="B42" s="8" t="n"/>
      <c r="C42" s="8" t="n"/>
      <c r="D42" s="8" t="n"/>
      <c r="E42" s="8" t="n"/>
      <c r="F42" s="8" t="n"/>
      <c r="G42" s="9" t="n"/>
      <c r="H42" s="10" t="n"/>
      <c r="I42" s="9" t="n"/>
      <c r="J42" s="9" t="n"/>
      <c r="K42" s="9" t="n"/>
      <c r="L42" s="11">
        <f>IF(OR(B42="",G42="",G42=0),"",H42/G42)</f>
        <v/>
      </c>
      <c r="M42" s="11">
        <f>IF(OR(L42="",K42=""),"",K42*L42)</f>
        <v/>
      </c>
      <c r="N42" s="12">
        <f>IF(OR(B42="",K42=""),"",SUM(I42:J42)-K42)</f>
        <v/>
      </c>
      <c r="O42" s="11">
        <f>IF(OR(N42="",L42=""),"",N42*L42)</f>
        <v/>
      </c>
      <c r="P42" s="9" t="n"/>
      <c r="Q42" s="12">
        <f>IF(OR(B42="",P42="",K42=""),"",MAX(0,P42-K42))</f>
        <v/>
      </c>
      <c r="R42" s="13">
        <f>IF(OR(Q42="",G42="",G42=0),"",ROUNDUP(Q42/G42,0))</f>
        <v/>
      </c>
      <c r="S42" s="14">
        <f>IF(B42="","",IF(L42="","Add price and units",IF(K42="","Not counted",IF(N42&lt;0,"Check count or delivery",""))))</f>
        <v/>
      </c>
    </row>
    <row r="43">
      <c r="A43" s="8" t="n"/>
      <c r="B43" s="8" t="n"/>
      <c r="C43" s="8" t="n"/>
      <c r="D43" s="8" t="n"/>
      <c r="E43" s="8" t="n"/>
      <c r="F43" s="8" t="n"/>
      <c r="G43" s="9" t="n"/>
      <c r="H43" s="10" t="n"/>
      <c r="I43" s="9" t="n"/>
      <c r="J43" s="9" t="n"/>
      <c r="K43" s="9" t="n"/>
      <c r="L43" s="11">
        <f>IF(OR(B43="",G43="",G43=0),"",H43/G43)</f>
        <v/>
      </c>
      <c r="M43" s="11">
        <f>IF(OR(L43="",K43=""),"",K43*L43)</f>
        <v/>
      </c>
      <c r="N43" s="12">
        <f>IF(OR(B43="",K43=""),"",SUM(I43:J43)-K43)</f>
        <v/>
      </c>
      <c r="O43" s="11">
        <f>IF(OR(N43="",L43=""),"",N43*L43)</f>
        <v/>
      </c>
      <c r="P43" s="9" t="n"/>
      <c r="Q43" s="12">
        <f>IF(OR(B43="",P43="",K43=""),"",MAX(0,P43-K43))</f>
        <v/>
      </c>
      <c r="R43" s="13">
        <f>IF(OR(Q43="",G43="",G43=0),"",ROUNDUP(Q43/G43,0))</f>
        <v/>
      </c>
      <c r="S43" s="14">
        <f>IF(B43="","",IF(L43="","Add price and units",IF(K43="","Not counted",IF(N43&lt;0,"Check count or delivery",""))))</f>
        <v/>
      </c>
    </row>
    <row r="44">
      <c r="A44" s="8" t="n"/>
      <c r="B44" s="8" t="n"/>
      <c r="C44" s="8" t="n"/>
      <c r="D44" s="8" t="n"/>
      <c r="E44" s="8" t="n"/>
      <c r="F44" s="8" t="n"/>
      <c r="G44" s="9" t="n"/>
      <c r="H44" s="10" t="n"/>
      <c r="I44" s="9" t="n"/>
      <c r="J44" s="9" t="n"/>
      <c r="K44" s="9" t="n"/>
      <c r="L44" s="11">
        <f>IF(OR(B44="",G44="",G44=0),"",H44/G44)</f>
        <v/>
      </c>
      <c r="M44" s="11">
        <f>IF(OR(L44="",K44=""),"",K44*L44)</f>
        <v/>
      </c>
      <c r="N44" s="12">
        <f>IF(OR(B44="",K44=""),"",SUM(I44:J44)-K44)</f>
        <v/>
      </c>
      <c r="O44" s="11">
        <f>IF(OR(N44="",L44=""),"",N44*L44)</f>
        <v/>
      </c>
      <c r="P44" s="9" t="n"/>
      <c r="Q44" s="12">
        <f>IF(OR(B44="",P44="",K44=""),"",MAX(0,P44-K44))</f>
        <v/>
      </c>
      <c r="R44" s="13">
        <f>IF(OR(Q44="",G44="",G44=0),"",ROUNDUP(Q44/G44,0))</f>
        <v/>
      </c>
      <c r="S44" s="14">
        <f>IF(B44="","",IF(L44="","Add price and units",IF(K44="","Not counted",IF(N44&lt;0,"Check count or delivery",""))))</f>
        <v/>
      </c>
    </row>
    <row r="45">
      <c r="A45" s="8" t="n"/>
      <c r="B45" s="8" t="n"/>
      <c r="C45" s="8" t="n"/>
      <c r="D45" s="8" t="n"/>
      <c r="E45" s="8" t="n"/>
      <c r="F45" s="8" t="n"/>
      <c r="G45" s="9" t="n"/>
      <c r="H45" s="10" t="n"/>
      <c r="I45" s="9" t="n"/>
      <c r="J45" s="9" t="n"/>
      <c r="K45" s="9" t="n"/>
      <c r="L45" s="11">
        <f>IF(OR(B45="",G45="",G45=0),"",H45/G45)</f>
        <v/>
      </c>
      <c r="M45" s="11">
        <f>IF(OR(L45="",K45=""),"",K45*L45)</f>
        <v/>
      </c>
      <c r="N45" s="12">
        <f>IF(OR(B45="",K45=""),"",SUM(I45:J45)-K45)</f>
        <v/>
      </c>
      <c r="O45" s="11">
        <f>IF(OR(N45="",L45=""),"",N45*L45)</f>
        <v/>
      </c>
      <c r="P45" s="9" t="n"/>
      <c r="Q45" s="12">
        <f>IF(OR(B45="",P45="",K45=""),"",MAX(0,P45-K45))</f>
        <v/>
      </c>
      <c r="R45" s="13">
        <f>IF(OR(Q45="",G45="",G45=0),"",ROUNDUP(Q45/G45,0))</f>
        <v/>
      </c>
      <c r="S45" s="14">
        <f>IF(B45="","",IF(L45="","Add price and units",IF(K45="","Not counted",IF(N45&lt;0,"Check count or delivery",""))))</f>
        <v/>
      </c>
    </row>
    <row r="46">
      <c r="A46" s="8" t="n"/>
      <c r="B46" s="8" t="n"/>
      <c r="C46" s="8" t="n"/>
      <c r="D46" s="8" t="n"/>
      <c r="E46" s="8" t="n"/>
      <c r="F46" s="8" t="n"/>
      <c r="G46" s="9" t="n"/>
      <c r="H46" s="10" t="n"/>
      <c r="I46" s="9" t="n"/>
      <c r="J46" s="9" t="n"/>
      <c r="K46" s="9" t="n"/>
      <c r="L46" s="11">
        <f>IF(OR(B46="",G46="",G46=0),"",H46/G46)</f>
        <v/>
      </c>
      <c r="M46" s="11">
        <f>IF(OR(L46="",K46=""),"",K46*L46)</f>
        <v/>
      </c>
      <c r="N46" s="12">
        <f>IF(OR(B46="",K46=""),"",SUM(I46:J46)-K46)</f>
        <v/>
      </c>
      <c r="O46" s="11">
        <f>IF(OR(N46="",L46=""),"",N46*L46)</f>
        <v/>
      </c>
      <c r="P46" s="9" t="n"/>
      <c r="Q46" s="12">
        <f>IF(OR(B46="",P46="",K46=""),"",MAX(0,P46-K46))</f>
        <v/>
      </c>
      <c r="R46" s="13">
        <f>IF(OR(Q46="",G46="",G46=0),"",ROUNDUP(Q46/G46,0))</f>
        <v/>
      </c>
      <c r="S46" s="14">
        <f>IF(B46="","",IF(L46="","Add price and units",IF(K46="","Not counted",IF(N46&lt;0,"Check count or delivery",""))))</f>
        <v/>
      </c>
    </row>
    <row r="47">
      <c r="A47" s="8" t="n"/>
      <c r="B47" s="8" t="n"/>
      <c r="C47" s="8" t="n"/>
      <c r="D47" s="8" t="n"/>
      <c r="E47" s="8" t="n"/>
      <c r="F47" s="8" t="n"/>
      <c r="G47" s="9" t="n"/>
      <c r="H47" s="10" t="n"/>
      <c r="I47" s="9" t="n"/>
      <c r="J47" s="9" t="n"/>
      <c r="K47" s="9" t="n"/>
      <c r="L47" s="11">
        <f>IF(OR(B47="",G47="",G47=0),"",H47/G47)</f>
        <v/>
      </c>
      <c r="M47" s="11">
        <f>IF(OR(L47="",K47=""),"",K47*L47)</f>
        <v/>
      </c>
      <c r="N47" s="12">
        <f>IF(OR(B47="",K47=""),"",SUM(I47:J47)-K47)</f>
        <v/>
      </c>
      <c r="O47" s="11">
        <f>IF(OR(N47="",L47=""),"",N47*L47)</f>
        <v/>
      </c>
      <c r="P47" s="9" t="n"/>
      <c r="Q47" s="12">
        <f>IF(OR(B47="",P47="",K47=""),"",MAX(0,P47-K47))</f>
        <v/>
      </c>
      <c r="R47" s="13">
        <f>IF(OR(Q47="",G47="",G47=0),"",ROUNDUP(Q47/G47,0))</f>
        <v/>
      </c>
      <c r="S47" s="14">
        <f>IF(B47="","",IF(L47="","Add price and units",IF(K47="","Not counted",IF(N47&lt;0,"Check count or delivery",""))))</f>
        <v/>
      </c>
    </row>
    <row r="48">
      <c r="A48" s="8" t="n"/>
      <c r="B48" s="8" t="n"/>
      <c r="C48" s="8" t="n"/>
      <c r="D48" s="8" t="n"/>
      <c r="E48" s="8" t="n"/>
      <c r="F48" s="8" t="n"/>
      <c r="G48" s="9" t="n"/>
      <c r="H48" s="10" t="n"/>
      <c r="I48" s="9" t="n"/>
      <c r="J48" s="9" t="n"/>
      <c r="K48" s="9" t="n"/>
      <c r="L48" s="11">
        <f>IF(OR(B48="",G48="",G48=0),"",H48/G48)</f>
        <v/>
      </c>
      <c r="M48" s="11">
        <f>IF(OR(L48="",K48=""),"",K48*L48)</f>
        <v/>
      </c>
      <c r="N48" s="12">
        <f>IF(OR(B48="",K48=""),"",SUM(I48:J48)-K48)</f>
        <v/>
      </c>
      <c r="O48" s="11">
        <f>IF(OR(N48="",L48=""),"",N48*L48)</f>
        <v/>
      </c>
      <c r="P48" s="9" t="n"/>
      <c r="Q48" s="12">
        <f>IF(OR(B48="",P48="",K48=""),"",MAX(0,P48-K48))</f>
        <v/>
      </c>
      <c r="R48" s="13">
        <f>IF(OR(Q48="",G48="",G48=0),"",ROUNDUP(Q48/G48,0))</f>
        <v/>
      </c>
      <c r="S48" s="14">
        <f>IF(B48="","",IF(L48="","Add price and units",IF(K48="","Not counted",IF(N48&lt;0,"Check count or delivery",""))))</f>
        <v/>
      </c>
    </row>
    <row r="49">
      <c r="A49" s="8" t="n"/>
      <c r="B49" s="8" t="n"/>
      <c r="C49" s="8" t="n"/>
      <c r="D49" s="8" t="n"/>
      <c r="E49" s="8" t="n"/>
      <c r="F49" s="8" t="n"/>
      <c r="G49" s="9" t="n"/>
      <c r="H49" s="10" t="n"/>
      <c r="I49" s="9" t="n"/>
      <c r="J49" s="9" t="n"/>
      <c r="K49" s="9" t="n"/>
      <c r="L49" s="11">
        <f>IF(OR(B49="",G49="",G49=0),"",H49/G49)</f>
        <v/>
      </c>
      <c r="M49" s="11">
        <f>IF(OR(L49="",K49=""),"",K49*L49)</f>
        <v/>
      </c>
      <c r="N49" s="12">
        <f>IF(OR(B49="",K49=""),"",SUM(I49:J49)-K49)</f>
        <v/>
      </c>
      <c r="O49" s="11">
        <f>IF(OR(N49="",L49=""),"",N49*L49)</f>
        <v/>
      </c>
      <c r="P49" s="9" t="n"/>
      <c r="Q49" s="12">
        <f>IF(OR(B49="",P49="",K49=""),"",MAX(0,P49-K49))</f>
        <v/>
      </c>
      <c r="R49" s="13">
        <f>IF(OR(Q49="",G49="",G49=0),"",ROUNDUP(Q49/G49,0))</f>
        <v/>
      </c>
      <c r="S49" s="14">
        <f>IF(B49="","",IF(L49="","Add price and units",IF(K49="","Not counted",IF(N49&lt;0,"Check count or delivery",""))))</f>
        <v/>
      </c>
    </row>
    <row r="50">
      <c r="A50" s="8" t="n"/>
      <c r="B50" s="8" t="n"/>
      <c r="C50" s="8" t="n"/>
      <c r="D50" s="8" t="n"/>
      <c r="E50" s="8" t="n"/>
      <c r="F50" s="8" t="n"/>
      <c r="G50" s="9" t="n"/>
      <c r="H50" s="10" t="n"/>
      <c r="I50" s="9" t="n"/>
      <c r="J50" s="9" t="n"/>
      <c r="K50" s="9" t="n"/>
      <c r="L50" s="11">
        <f>IF(OR(B50="",G50="",G50=0),"",H50/G50)</f>
        <v/>
      </c>
      <c r="M50" s="11">
        <f>IF(OR(L50="",K50=""),"",K50*L50)</f>
        <v/>
      </c>
      <c r="N50" s="12">
        <f>IF(OR(B50="",K50=""),"",SUM(I50:J50)-K50)</f>
        <v/>
      </c>
      <c r="O50" s="11">
        <f>IF(OR(N50="",L50=""),"",N50*L50)</f>
        <v/>
      </c>
      <c r="P50" s="9" t="n"/>
      <c r="Q50" s="12">
        <f>IF(OR(B50="",P50="",K50=""),"",MAX(0,P50-K50))</f>
        <v/>
      </c>
      <c r="R50" s="13">
        <f>IF(OR(Q50="",G50="",G50=0),"",ROUNDUP(Q50/G50,0))</f>
        <v/>
      </c>
      <c r="S50" s="14">
        <f>IF(B50="","",IF(L50="","Add price and units",IF(K50="","Not counted",IF(N50&lt;0,"Check count or delivery",""))))</f>
        <v/>
      </c>
    </row>
    <row r="51">
      <c r="A51" s="8" t="n"/>
      <c r="B51" s="8" t="n"/>
      <c r="C51" s="8" t="n"/>
      <c r="D51" s="8" t="n"/>
      <c r="E51" s="8" t="n"/>
      <c r="F51" s="8" t="n"/>
      <c r="G51" s="9" t="n"/>
      <c r="H51" s="10" t="n"/>
      <c r="I51" s="9" t="n"/>
      <c r="J51" s="9" t="n"/>
      <c r="K51" s="9" t="n"/>
      <c r="L51" s="11">
        <f>IF(OR(B51="",G51="",G51=0),"",H51/G51)</f>
        <v/>
      </c>
      <c r="M51" s="11">
        <f>IF(OR(L51="",K51=""),"",K51*L51)</f>
        <v/>
      </c>
      <c r="N51" s="12">
        <f>IF(OR(B51="",K51=""),"",SUM(I51:J51)-K51)</f>
        <v/>
      </c>
      <c r="O51" s="11">
        <f>IF(OR(N51="",L51=""),"",N51*L51)</f>
        <v/>
      </c>
      <c r="P51" s="9" t="n"/>
      <c r="Q51" s="12">
        <f>IF(OR(B51="",P51="",K51=""),"",MAX(0,P51-K51))</f>
        <v/>
      </c>
      <c r="R51" s="13">
        <f>IF(OR(Q51="",G51="",G51=0),"",ROUNDUP(Q51/G51,0))</f>
        <v/>
      </c>
      <c r="S51" s="14">
        <f>IF(B51="","",IF(L51="","Add price and units",IF(K51="","Not counted",IF(N51&lt;0,"Check count or delivery",""))))</f>
        <v/>
      </c>
    </row>
    <row r="52">
      <c r="A52" s="8" t="n"/>
      <c r="B52" s="8" t="n"/>
      <c r="C52" s="8" t="n"/>
      <c r="D52" s="8" t="n"/>
      <c r="E52" s="8" t="n"/>
      <c r="F52" s="8" t="n"/>
      <c r="G52" s="9" t="n"/>
      <c r="H52" s="10" t="n"/>
      <c r="I52" s="9" t="n"/>
      <c r="J52" s="9" t="n"/>
      <c r="K52" s="9" t="n"/>
      <c r="L52" s="11">
        <f>IF(OR(B52="",G52="",G52=0),"",H52/G52)</f>
        <v/>
      </c>
      <c r="M52" s="11">
        <f>IF(OR(L52="",K52=""),"",K52*L52)</f>
        <v/>
      </c>
      <c r="N52" s="12">
        <f>IF(OR(B52="",K52=""),"",SUM(I52:J52)-K52)</f>
        <v/>
      </c>
      <c r="O52" s="11">
        <f>IF(OR(N52="",L52=""),"",N52*L52)</f>
        <v/>
      </c>
      <c r="P52" s="9" t="n"/>
      <c r="Q52" s="12">
        <f>IF(OR(B52="",P52="",K52=""),"",MAX(0,P52-K52))</f>
        <v/>
      </c>
      <c r="R52" s="13">
        <f>IF(OR(Q52="",G52="",G52=0),"",ROUNDUP(Q52/G52,0))</f>
        <v/>
      </c>
      <c r="S52" s="14">
        <f>IF(B52="","",IF(L52="","Add price and units",IF(K52="","Not counted",IF(N52&lt;0,"Check count or delivery",""))))</f>
        <v/>
      </c>
    </row>
    <row r="53">
      <c r="A53" s="8" t="n"/>
      <c r="B53" s="8" t="n"/>
      <c r="C53" s="8" t="n"/>
      <c r="D53" s="8" t="n"/>
      <c r="E53" s="8" t="n"/>
      <c r="F53" s="8" t="n"/>
      <c r="G53" s="9" t="n"/>
      <c r="H53" s="10" t="n"/>
      <c r="I53" s="9" t="n"/>
      <c r="J53" s="9" t="n"/>
      <c r="K53" s="9" t="n"/>
      <c r="L53" s="11">
        <f>IF(OR(B53="",G53="",G53=0),"",H53/G53)</f>
        <v/>
      </c>
      <c r="M53" s="11">
        <f>IF(OR(L53="",K53=""),"",K53*L53)</f>
        <v/>
      </c>
      <c r="N53" s="12">
        <f>IF(OR(B53="",K53=""),"",SUM(I53:J53)-K53)</f>
        <v/>
      </c>
      <c r="O53" s="11">
        <f>IF(OR(N53="",L53=""),"",N53*L53)</f>
        <v/>
      </c>
      <c r="P53" s="9" t="n"/>
      <c r="Q53" s="12">
        <f>IF(OR(B53="",P53="",K53=""),"",MAX(0,P53-K53))</f>
        <v/>
      </c>
      <c r="R53" s="13">
        <f>IF(OR(Q53="",G53="",G53=0),"",ROUNDUP(Q53/G53,0))</f>
        <v/>
      </c>
      <c r="S53" s="14">
        <f>IF(B53="","",IF(L53="","Add price and units",IF(K53="","Not counted",IF(N53&lt;0,"Check count or delivery",""))))</f>
        <v/>
      </c>
    </row>
    <row r="54">
      <c r="A54" s="8" t="n"/>
      <c r="B54" s="8" t="n"/>
      <c r="C54" s="8" t="n"/>
      <c r="D54" s="8" t="n"/>
      <c r="E54" s="8" t="n"/>
      <c r="F54" s="8" t="n"/>
      <c r="G54" s="9" t="n"/>
      <c r="H54" s="10" t="n"/>
      <c r="I54" s="9" t="n"/>
      <c r="J54" s="9" t="n"/>
      <c r="K54" s="9" t="n"/>
      <c r="L54" s="11">
        <f>IF(OR(B54="",G54="",G54=0),"",H54/G54)</f>
        <v/>
      </c>
      <c r="M54" s="11">
        <f>IF(OR(L54="",K54=""),"",K54*L54)</f>
        <v/>
      </c>
      <c r="N54" s="12">
        <f>IF(OR(B54="",K54=""),"",SUM(I54:J54)-K54)</f>
        <v/>
      </c>
      <c r="O54" s="11">
        <f>IF(OR(N54="",L54=""),"",N54*L54)</f>
        <v/>
      </c>
      <c r="P54" s="9" t="n"/>
      <c r="Q54" s="12">
        <f>IF(OR(B54="",P54="",K54=""),"",MAX(0,P54-K54))</f>
        <v/>
      </c>
      <c r="R54" s="13">
        <f>IF(OR(Q54="",G54="",G54=0),"",ROUNDUP(Q54/G54,0))</f>
        <v/>
      </c>
      <c r="S54" s="14">
        <f>IF(B54="","",IF(L54="","Add price and units",IF(K54="","Not counted",IF(N54&lt;0,"Check count or delivery",""))))</f>
        <v/>
      </c>
    </row>
    <row r="55">
      <c r="A55" s="8" t="n"/>
      <c r="B55" s="8" t="n"/>
      <c r="C55" s="8" t="n"/>
      <c r="D55" s="8" t="n"/>
      <c r="E55" s="8" t="n"/>
      <c r="F55" s="8" t="n"/>
      <c r="G55" s="9" t="n"/>
      <c r="H55" s="10" t="n"/>
      <c r="I55" s="9" t="n"/>
      <c r="J55" s="9" t="n"/>
      <c r="K55" s="9" t="n"/>
      <c r="L55" s="11">
        <f>IF(OR(B55="",G55="",G55=0),"",H55/G55)</f>
        <v/>
      </c>
      <c r="M55" s="11">
        <f>IF(OR(L55="",K55=""),"",K55*L55)</f>
        <v/>
      </c>
      <c r="N55" s="12">
        <f>IF(OR(B55="",K55=""),"",SUM(I55:J55)-K55)</f>
        <v/>
      </c>
      <c r="O55" s="11">
        <f>IF(OR(N55="",L55=""),"",N55*L55)</f>
        <v/>
      </c>
      <c r="P55" s="9" t="n"/>
      <c r="Q55" s="12">
        <f>IF(OR(B55="",P55="",K55=""),"",MAX(0,P55-K55))</f>
        <v/>
      </c>
      <c r="R55" s="13">
        <f>IF(OR(Q55="",G55="",G55=0),"",ROUNDUP(Q55/G55,0))</f>
        <v/>
      </c>
      <c r="S55" s="14">
        <f>IF(B55="","",IF(L55="","Add price and units",IF(K55="","Not counted",IF(N55&lt;0,"Check count or delivery",""))))</f>
        <v/>
      </c>
    </row>
    <row r="56">
      <c r="A56" s="8" t="n"/>
      <c r="B56" s="8" t="n"/>
      <c r="C56" s="8" t="n"/>
      <c r="D56" s="8" t="n"/>
      <c r="E56" s="8" t="n"/>
      <c r="F56" s="8" t="n"/>
      <c r="G56" s="9" t="n"/>
      <c r="H56" s="10" t="n"/>
      <c r="I56" s="9" t="n"/>
      <c r="J56" s="9" t="n"/>
      <c r="K56" s="9" t="n"/>
      <c r="L56" s="11">
        <f>IF(OR(B56="",G56="",G56=0),"",H56/G56)</f>
        <v/>
      </c>
      <c r="M56" s="11">
        <f>IF(OR(L56="",K56=""),"",K56*L56)</f>
        <v/>
      </c>
      <c r="N56" s="12">
        <f>IF(OR(B56="",K56=""),"",SUM(I56:J56)-K56)</f>
        <v/>
      </c>
      <c r="O56" s="11">
        <f>IF(OR(N56="",L56=""),"",N56*L56)</f>
        <v/>
      </c>
      <c r="P56" s="9" t="n"/>
      <c r="Q56" s="12">
        <f>IF(OR(B56="",P56="",K56=""),"",MAX(0,P56-K56))</f>
        <v/>
      </c>
      <c r="R56" s="13">
        <f>IF(OR(Q56="",G56="",G56=0),"",ROUNDUP(Q56/G56,0))</f>
        <v/>
      </c>
      <c r="S56" s="14">
        <f>IF(B56="","",IF(L56="","Add price and units",IF(K56="","Not counted",IF(N56&lt;0,"Check count or delivery",""))))</f>
        <v/>
      </c>
    </row>
    <row r="57">
      <c r="A57" s="8" t="n"/>
      <c r="B57" s="8" t="n"/>
      <c r="C57" s="8" t="n"/>
      <c r="D57" s="8" t="n"/>
      <c r="E57" s="8" t="n"/>
      <c r="F57" s="8" t="n"/>
      <c r="G57" s="9" t="n"/>
      <c r="H57" s="10" t="n"/>
      <c r="I57" s="9" t="n"/>
      <c r="J57" s="9" t="n"/>
      <c r="K57" s="9" t="n"/>
      <c r="L57" s="11">
        <f>IF(OR(B57="",G57="",G57=0),"",H57/G57)</f>
        <v/>
      </c>
      <c r="M57" s="11">
        <f>IF(OR(L57="",K57=""),"",K57*L57)</f>
        <v/>
      </c>
      <c r="N57" s="12">
        <f>IF(OR(B57="",K57=""),"",SUM(I57:J57)-K57)</f>
        <v/>
      </c>
      <c r="O57" s="11">
        <f>IF(OR(N57="",L57=""),"",N57*L57)</f>
        <v/>
      </c>
      <c r="P57" s="9" t="n"/>
      <c r="Q57" s="12">
        <f>IF(OR(B57="",P57="",K57=""),"",MAX(0,P57-K57))</f>
        <v/>
      </c>
      <c r="R57" s="13">
        <f>IF(OR(Q57="",G57="",G57=0),"",ROUNDUP(Q57/G57,0))</f>
        <v/>
      </c>
      <c r="S57" s="14">
        <f>IF(B57="","",IF(L57="","Add price and units",IF(K57="","Not counted",IF(N57&lt;0,"Check count or delivery",""))))</f>
        <v/>
      </c>
    </row>
    <row r="58">
      <c r="A58" s="8" t="n"/>
      <c r="B58" s="8" t="n"/>
      <c r="C58" s="8" t="n"/>
      <c r="D58" s="8" t="n"/>
      <c r="E58" s="8" t="n"/>
      <c r="F58" s="8" t="n"/>
      <c r="G58" s="9" t="n"/>
      <c r="H58" s="10" t="n"/>
      <c r="I58" s="9" t="n"/>
      <c r="J58" s="9" t="n"/>
      <c r="K58" s="9" t="n"/>
      <c r="L58" s="11">
        <f>IF(OR(B58="",G58="",G58=0),"",H58/G58)</f>
        <v/>
      </c>
      <c r="M58" s="11">
        <f>IF(OR(L58="",K58=""),"",K58*L58)</f>
        <v/>
      </c>
      <c r="N58" s="12">
        <f>IF(OR(B58="",K58=""),"",SUM(I58:J58)-K58)</f>
        <v/>
      </c>
      <c r="O58" s="11">
        <f>IF(OR(N58="",L58=""),"",N58*L58)</f>
        <v/>
      </c>
      <c r="P58" s="9" t="n"/>
      <c r="Q58" s="12">
        <f>IF(OR(B58="",P58="",K58=""),"",MAX(0,P58-K58))</f>
        <v/>
      </c>
      <c r="R58" s="13">
        <f>IF(OR(Q58="",G58="",G58=0),"",ROUNDUP(Q58/G58,0))</f>
        <v/>
      </c>
      <c r="S58" s="14">
        <f>IF(B58="","",IF(L58="","Add price and units",IF(K58="","Not counted",IF(N58&lt;0,"Check count or delivery",""))))</f>
        <v/>
      </c>
    </row>
    <row r="59">
      <c r="A59" s="8" t="n"/>
      <c r="B59" s="8" t="n"/>
      <c r="C59" s="8" t="n"/>
      <c r="D59" s="8" t="n"/>
      <c r="E59" s="8" t="n"/>
      <c r="F59" s="8" t="n"/>
      <c r="G59" s="9" t="n"/>
      <c r="H59" s="10" t="n"/>
      <c r="I59" s="9" t="n"/>
      <c r="J59" s="9" t="n"/>
      <c r="K59" s="9" t="n"/>
      <c r="L59" s="11">
        <f>IF(OR(B59="",G59="",G59=0),"",H59/G59)</f>
        <v/>
      </c>
      <c r="M59" s="11">
        <f>IF(OR(L59="",K59=""),"",K59*L59)</f>
        <v/>
      </c>
      <c r="N59" s="12">
        <f>IF(OR(B59="",K59=""),"",SUM(I59:J59)-K59)</f>
        <v/>
      </c>
      <c r="O59" s="11">
        <f>IF(OR(N59="",L59=""),"",N59*L59)</f>
        <v/>
      </c>
      <c r="P59" s="9" t="n"/>
      <c r="Q59" s="12">
        <f>IF(OR(B59="",P59="",K59=""),"",MAX(0,P59-K59))</f>
        <v/>
      </c>
      <c r="R59" s="13">
        <f>IF(OR(Q59="",G59="",G59=0),"",ROUNDUP(Q59/G59,0))</f>
        <v/>
      </c>
      <c r="S59" s="14">
        <f>IF(B59="","",IF(L59="","Add price and units",IF(K59="","Not counted",IF(N59&lt;0,"Check count or delivery",""))))</f>
        <v/>
      </c>
    </row>
    <row r="60">
      <c r="A60" s="8" t="n"/>
      <c r="B60" s="8" t="n"/>
      <c r="C60" s="8" t="n"/>
      <c r="D60" s="8" t="n"/>
      <c r="E60" s="8" t="n"/>
      <c r="F60" s="8" t="n"/>
      <c r="G60" s="9" t="n"/>
      <c r="H60" s="10" t="n"/>
      <c r="I60" s="9" t="n"/>
      <c r="J60" s="9" t="n"/>
      <c r="K60" s="9" t="n"/>
      <c r="L60" s="11">
        <f>IF(OR(B60="",G60="",G60=0),"",H60/G60)</f>
        <v/>
      </c>
      <c r="M60" s="11">
        <f>IF(OR(L60="",K60=""),"",K60*L60)</f>
        <v/>
      </c>
      <c r="N60" s="12">
        <f>IF(OR(B60="",K60=""),"",SUM(I60:J60)-K60)</f>
        <v/>
      </c>
      <c r="O60" s="11">
        <f>IF(OR(N60="",L60=""),"",N60*L60)</f>
        <v/>
      </c>
      <c r="P60" s="9" t="n"/>
      <c r="Q60" s="12">
        <f>IF(OR(B60="",P60="",K60=""),"",MAX(0,P60-K60))</f>
        <v/>
      </c>
      <c r="R60" s="13">
        <f>IF(OR(Q60="",G60="",G60=0),"",ROUNDUP(Q60/G60,0))</f>
        <v/>
      </c>
      <c r="S60" s="14">
        <f>IF(B60="","",IF(L60="","Add price and units",IF(K60="","Not counted",IF(N60&lt;0,"Check count or delivery",""))))</f>
        <v/>
      </c>
    </row>
    <row r="61">
      <c r="A61" s="8" t="n"/>
      <c r="B61" s="8" t="n"/>
      <c r="C61" s="8" t="n"/>
      <c r="D61" s="8" t="n"/>
      <c r="E61" s="8" t="n"/>
      <c r="F61" s="8" t="n"/>
      <c r="G61" s="9" t="n"/>
      <c r="H61" s="10" t="n"/>
      <c r="I61" s="9" t="n"/>
      <c r="J61" s="9" t="n"/>
      <c r="K61" s="9" t="n"/>
      <c r="L61" s="11">
        <f>IF(OR(B61="",G61="",G61=0),"",H61/G61)</f>
        <v/>
      </c>
      <c r="M61" s="11">
        <f>IF(OR(L61="",K61=""),"",K61*L61)</f>
        <v/>
      </c>
      <c r="N61" s="12">
        <f>IF(OR(B61="",K61=""),"",SUM(I61:J61)-K61)</f>
        <v/>
      </c>
      <c r="O61" s="11">
        <f>IF(OR(N61="",L61=""),"",N61*L61)</f>
        <v/>
      </c>
      <c r="P61" s="9" t="n"/>
      <c r="Q61" s="12">
        <f>IF(OR(B61="",P61="",K61=""),"",MAX(0,P61-K61))</f>
        <v/>
      </c>
      <c r="R61" s="13">
        <f>IF(OR(Q61="",G61="",G61=0),"",ROUNDUP(Q61/G61,0))</f>
        <v/>
      </c>
      <c r="S61" s="14">
        <f>IF(B61="","",IF(L61="","Add price and units",IF(K61="","Not counted",IF(N61&lt;0,"Check count or delivery",""))))</f>
        <v/>
      </c>
    </row>
    <row r="62">
      <c r="A62" s="8" t="n"/>
      <c r="B62" s="8" t="n"/>
      <c r="C62" s="8" t="n"/>
      <c r="D62" s="8" t="n"/>
      <c r="E62" s="8" t="n"/>
      <c r="F62" s="8" t="n"/>
      <c r="G62" s="9" t="n"/>
      <c r="H62" s="10" t="n"/>
      <c r="I62" s="9" t="n"/>
      <c r="J62" s="9" t="n"/>
      <c r="K62" s="9" t="n"/>
      <c r="L62" s="11">
        <f>IF(OR(B62="",G62="",G62=0),"",H62/G62)</f>
        <v/>
      </c>
      <c r="M62" s="11">
        <f>IF(OR(L62="",K62=""),"",K62*L62)</f>
        <v/>
      </c>
      <c r="N62" s="12">
        <f>IF(OR(B62="",K62=""),"",SUM(I62:J62)-K62)</f>
        <v/>
      </c>
      <c r="O62" s="11">
        <f>IF(OR(N62="",L62=""),"",N62*L62)</f>
        <v/>
      </c>
      <c r="P62" s="9" t="n"/>
      <c r="Q62" s="12">
        <f>IF(OR(B62="",P62="",K62=""),"",MAX(0,P62-K62))</f>
        <v/>
      </c>
      <c r="R62" s="13">
        <f>IF(OR(Q62="",G62="",G62=0),"",ROUNDUP(Q62/G62,0))</f>
        <v/>
      </c>
      <c r="S62" s="14">
        <f>IF(B62="","",IF(L62="","Add price and units",IF(K62="","Not counted",IF(N62&lt;0,"Check count or delivery",""))))</f>
        <v/>
      </c>
    </row>
    <row r="63">
      <c r="A63" s="8" t="n"/>
      <c r="B63" s="8" t="n"/>
      <c r="C63" s="8" t="n"/>
      <c r="D63" s="8" t="n"/>
      <c r="E63" s="8" t="n"/>
      <c r="F63" s="8" t="n"/>
      <c r="G63" s="9" t="n"/>
      <c r="H63" s="10" t="n"/>
      <c r="I63" s="9" t="n"/>
      <c r="J63" s="9" t="n"/>
      <c r="K63" s="9" t="n"/>
      <c r="L63" s="11">
        <f>IF(OR(B63="",G63="",G63=0),"",H63/G63)</f>
        <v/>
      </c>
      <c r="M63" s="11">
        <f>IF(OR(L63="",K63=""),"",K63*L63)</f>
        <v/>
      </c>
      <c r="N63" s="12">
        <f>IF(OR(B63="",K63=""),"",SUM(I63:J63)-K63)</f>
        <v/>
      </c>
      <c r="O63" s="11">
        <f>IF(OR(N63="",L63=""),"",N63*L63)</f>
        <v/>
      </c>
      <c r="P63" s="9" t="n"/>
      <c r="Q63" s="12">
        <f>IF(OR(B63="",P63="",K63=""),"",MAX(0,P63-K63))</f>
        <v/>
      </c>
      <c r="R63" s="13">
        <f>IF(OR(Q63="",G63="",G63=0),"",ROUNDUP(Q63/G63,0))</f>
        <v/>
      </c>
      <c r="S63" s="14">
        <f>IF(B63="","",IF(L63="","Add price and units",IF(K63="","Not counted",IF(N63&lt;0,"Check count or delivery",""))))</f>
        <v/>
      </c>
    </row>
    <row r="64">
      <c r="A64" s="8" t="n"/>
      <c r="B64" s="8" t="n"/>
      <c r="C64" s="8" t="n"/>
      <c r="D64" s="8" t="n"/>
      <c r="E64" s="8" t="n"/>
      <c r="F64" s="8" t="n"/>
      <c r="G64" s="9" t="n"/>
      <c r="H64" s="10" t="n"/>
      <c r="I64" s="9" t="n"/>
      <c r="J64" s="9" t="n"/>
      <c r="K64" s="9" t="n"/>
      <c r="L64" s="11">
        <f>IF(OR(B64="",G64="",G64=0),"",H64/G64)</f>
        <v/>
      </c>
      <c r="M64" s="11">
        <f>IF(OR(L64="",K64=""),"",K64*L64)</f>
        <v/>
      </c>
      <c r="N64" s="12">
        <f>IF(OR(B64="",K64=""),"",SUM(I64:J64)-K64)</f>
        <v/>
      </c>
      <c r="O64" s="11">
        <f>IF(OR(N64="",L64=""),"",N64*L64)</f>
        <v/>
      </c>
      <c r="P64" s="9" t="n"/>
      <c r="Q64" s="12">
        <f>IF(OR(B64="",P64="",K64=""),"",MAX(0,P64-K64))</f>
        <v/>
      </c>
      <c r="R64" s="13">
        <f>IF(OR(Q64="",G64="",G64=0),"",ROUNDUP(Q64/G64,0))</f>
        <v/>
      </c>
      <c r="S64" s="14">
        <f>IF(B64="","",IF(L64="","Add price and units",IF(K64="","Not counted",IF(N64&lt;0,"Check count or delivery",""))))</f>
        <v/>
      </c>
    </row>
    <row r="65">
      <c r="A65" s="8" t="n"/>
      <c r="B65" s="8" t="n"/>
      <c r="C65" s="8" t="n"/>
      <c r="D65" s="8" t="n"/>
      <c r="E65" s="8" t="n"/>
      <c r="F65" s="8" t="n"/>
      <c r="G65" s="9" t="n"/>
      <c r="H65" s="10" t="n"/>
      <c r="I65" s="9" t="n"/>
      <c r="J65" s="9" t="n"/>
      <c r="K65" s="9" t="n"/>
      <c r="L65" s="11">
        <f>IF(OR(B65="",G65="",G65=0),"",H65/G65)</f>
        <v/>
      </c>
      <c r="M65" s="11">
        <f>IF(OR(L65="",K65=""),"",K65*L65)</f>
        <v/>
      </c>
      <c r="N65" s="12">
        <f>IF(OR(B65="",K65=""),"",SUM(I65:J65)-K65)</f>
        <v/>
      </c>
      <c r="O65" s="11">
        <f>IF(OR(N65="",L65=""),"",N65*L65)</f>
        <v/>
      </c>
      <c r="P65" s="9" t="n"/>
      <c r="Q65" s="12">
        <f>IF(OR(B65="",P65="",K65=""),"",MAX(0,P65-K65))</f>
        <v/>
      </c>
      <c r="R65" s="13">
        <f>IF(OR(Q65="",G65="",G65=0),"",ROUNDUP(Q65/G65,0))</f>
        <v/>
      </c>
      <c r="S65" s="14">
        <f>IF(B65="","",IF(L65="","Add price and units",IF(K65="","Not counted",IF(N65&lt;0,"Check count or delivery",""))))</f>
        <v/>
      </c>
    </row>
    <row r="66">
      <c r="A66" s="8" t="n"/>
      <c r="B66" s="8" t="n"/>
      <c r="C66" s="8" t="n"/>
      <c r="D66" s="8" t="n"/>
      <c r="E66" s="8" t="n"/>
      <c r="F66" s="8" t="n"/>
      <c r="G66" s="9" t="n"/>
      <c r="H66" s="10" t="n"/>
      <c r="I66" s="9" t="n"/>
      <c r="J66" s="9" t="n"/>
      <c r="K66" s="9" t="n"/>
      <c r="L66" s="11">
        <f>IF(OR(B66="",G66="",G66=0),"",H66/G66)</f>
        <v/>
      </c>
      <c r="M66" s="11">
        <f>IF(OR(L66="",K66=""),"",K66*L66)</f>
        <v/>
      </c>
      <c r="N66" s="12">
        <f>IF(OR(B66="",K66=""),"",SUM(I66:J66)-K66)</f>
        <v/>
      </c>
      <c r="O66" s="11">
        <f>IF(OR(N66="",L66=""),"",N66*L66)</f>
        <v/>
      </c>
      <c r="P66" s="9" t="n"/>
      <c r="Q66" s="12">
        <f>IF(OR(B66="",P66="",K66=""),"",MAX(0,P66-K66))</f>
        <v/>
      </c>
      <c r="R66" s="13">
        <f>IF(OR(Q66="",G66="",G66=0),"",ROUNDUP(Q66/G66,0))</f>
        <v/>
      </c>
      <c r="S66" s="14">
        <f>IF(B66="","",IF(L66="","Add price and units",IF(K66="","Not counted",IF(N66&lt;0,"Check count or delivery",""))))</f>
        <v/>
      </c>
    </row>
    <row r="67">
      <c r="A67" s="8" t="n"/>
      <c r="B67" s="8" t="n"/>
      <c r="C67" s="8" t="n"/>
      <c r="D67" s="8" t="n"/>
      <c r="E67" s="8" t="n"/>
      <c r="F67" s="8" t="n"/>
      <c r="G67" s="9" t="n"/>
      <c r="H67" s="10" t="n"/>
      <c r="I67" s="9" t="n"/>
      <c r="J67" s="9" t="n"/>
      <c r="K67" s="9" t="n"/>
      <c r="L67" s="11">
        <f>IF(OR(B67="",G67="",G67=0),"",H67/G67)</f>
        <v/>
      </c>
      <c r="M67" s="11">
        <f>IF(OR(L67="",K67=""),"",K67*L67)</f>
        <v/>
      </c>
      <c r="N67" s="12">
        <f>IF(OR(B67="",K67=""),"",SUM(I67:J67)-K67)</f>
        <v/>
      </c>
      <c r="O67" s="11">
        <f>IF(OR(N67="",L67=""),"",N67*L67)</f>
        <v/>
      </c>
      <c r="P67" s="9" t="n"/>
      <c r="Q67" s="12">
        <f>IF(OR(B67="",P67="",K67=""),"",MAX(0,P67-K67))</f>
        <v/>
      </c>
      <c r="R67" s="13">
        <f>IF(OR(Q67="",G67="",G67=0),"",ROUNDUP(Q67/G67,0))</f>
        <v/>
      </c>
      <c r="S67" s="14">
        <f>IF(B67="","",IF(L67="","Add price and units",IF(K67="","Not counted",IF(N67&lt;0,"Check count or delivery",""))))</f>
        <v/>
      </c>
    </row>
    <row r="68">
      <c r="A68" s="8" t="n"/>
      <c r="B68" s="8" t="n"/>
      <c r="C68" s="8" t="n"/>
      <c r="D68" s="8" t="n"/>
      <c r="E68" s="8" t="n"/>
      <c r="F68" s="8" t="n"/>
      <c r="G68" s="9" t="n"/>
      <c r="H68" s="10" t="n"/>
      <c r="I68" s="9" t="n"/>
      <c r="J68" s="9" t="n"/>
      <c r="K68" s="9" t="n"/>
      <c r="L68" s="11">
        <f>IF(OR(B68="",G68="",G68=0),"",H68/G68)</f>
        <v/>
      </c>
      <c r="M68" s="11">
        <f>IF(OR(L68="",K68=""),"",K68*L68)</f>
        <v/>
      </c>
      <c r="N68" s="12">
        <f>IF(OR(B68="",K68=""),"",SUM(I68:J68)-K68)</f>
        <v/>
      </c>
      <c r="O68" s="11">
        <f>IF(OR(N68="",L68=""),"",N68*L68)</f>
        <v/>
      </c>
      <c r="P68" s="9" t="n"/>
      <c r="Q68" s="12">
        <f>IF(OR(B68="",P68="",K68=""),"",MAX(0,P68-K68))</f>
        <v/>
      </c>
      <c r="R68" s="13">
        <f>IF(OR(Q68="",G68="",G68=0),"",ROUNDUP(Q68/G68,0))</f>
        <v/>
      </c>
      <c r="S68" s="14">
        <f>IF(B68="","",IF(L68="","Add price and units",IF(K68="","Not counted",IF(N68&lt;0,"Check count or delivery",""))))</f>
        <v/>
      </c>
    </row>
    <row r="69">
      <c r="A69" s="8" t="n"/>
      <c r="B69" s="8" t="n"/>
      <c r="C69" s="8" t="n"/>
      <c r="D69" s="8" t="n"/>
      <c r="E69" s="8" t="n"/>
      <c r="F69" s="8" t="n"/>
      <c r="G69" s="9" t="n"/>
      <c r="H69" s="10" t="n"/>
      <c r="I69" s="9" t="n"/>
      <c r="J69" s="9" t="n"/>
      <c r="K69" s="9" t="n"/>
      <c r="L69" s="11">
        <f>IF(OR(B69="",G69="",G69=0),"",H69/G69)</f>
        <v/>
      </c>
      <c r="M69" s="11">
        <f>IF(OR(L69="",K69=""),"",K69*L69)</f>
        <v/>
      </c>
      <c r="N69" s="12">
        <f>IF(OR(B69="",K69=""),"",SUM(I69:J69)-K69)</f>
        <v/>
      </c>
      <c r="O69" s="11">
        <f>IF(OR(N69="",L69=""),"",N69*L69)</f>
        <v/>
      </c>
      <c r="P69" s="9" t="n"/>
      <c r="Q69" s="12">
        <f>IF(OR(B69="",P69="",K69=""),"",MAX(0,P69-K69))</f>
        <v/>
      </c>
      <c r="R69" s="13">
        <f>IF(OR(Q69="",G69="",G69=0),"",ROUNDUP(Q69/G69,0))</f>
        <v/>
      </c>
      <c r="S69" s="14">
        <f>IF(B69="","",IF(L69="","Add price and units",IF(K69="","Not counted",IF(N69&lt;0,"Check count or delivery",""))))</f>
        <v/>
      </c>
    </row>
    <row r="70">
      <c r="A70" s="8" t="n"/>
      <c r="B70" s="8" t="n"/>
      <c r="C70" s="8" t="n"/>
      <c r="D70" s="8" t="n"/>
      <c r="E70" s="8" t="n"/>
      <c r="F70" s="8" t="n"/>
      <c r="G70" s="9" t="n"/>
      <c r="H70" s="10" t="n"/>
      <c r="I70" s="9" t="n"/>
      <c r="J70" s="9" t="n"/>
      <c r="K70" s="9" t="n"/>
      <c r="L70" s="11">
        <f>IF(OR(B70="",G70="",G70=0),"",H70/G70)</f>
        <v/>
      </c>
      <c r="M70" s="11">
        <f>IF(OR(L70="",K70=""),"",K70*L70)</f>
        <v/>
      </c>
      <c r="N70" s="12">
        <f>IF(OR(B70="",K70=""),"",SUM(I70:J70)-K70)</f>
        <v/>
      </c>
      <c r="O70" s="11">
        <f>IF(OR(N70="",L70=""),"",N70*L70)</f>
        <v/>
      </c>
      <c r="P70" s="9" t="n"/>
      <c r="Q70" s="12">
        <f>IF(OR(B70="",P70="",K70=""),"",MAX(0,P70-K70))</f>
        <v/>
      </c>
      <c r="R70" s="13">
        <f>IF(OR(Q70="",G70="",G70=0),"",ROUNDUP(Q70/G70,0))</f>
        <v/>
      </c>
      <c r="S70" s="14">
        <f>IF(B70="","",IF(L70="","Add price and units",IF(K70="","Not counted",IF(N70&lt;0,"Check count or delivery",""))))</f>
        <v/>
      </c>
    </row>
    <row r="71">
      <c r="A71" s="8" t="n"/>
      <c r="B71" s="8" t="n"/>
      <c r="C71" s="8" t="n"/>
      <c r="D71" s="8" t="n"/>
      <c r="E71" s="8" t="n"/>
      <c r="F71" s="8" t="n"/>
      <c r="G71" s="9" t="n"/>
      <c r="H71" s="10" t="n"/>
      <c r="I71" s="9" t="n"/>
      <c r="J71" s="9" t="n"/>
      <c r="K71" s="9" t="n"/>
      <c r="L71" s="11">
        <f>IF(OR(B71="",G71="",G71=0),"",H71/G71)</f>
        <v/>
      </c>
      <c r="M71" s="11">
        <f>IF(OR(L71="",K71=""),"",K71*L71)</f>
        <v/>
      </c>
      <c r="N71" s="12">
        <f>IF(OR(B71="",K71=""),"",SUM(I71:J71)-K71)</f>
        <v/>
      </c>
      <c r="O71" s="11">
        <f>IF(OR(N71="",L71=""),"",N71*L71)</f>
        <v/>
      </c>
      <c r="P71" s="9" t="n"/>
      <c r="Q71" s="12">
        <f>IF(OR(B71="",P71="",K71=""),"",MAX(0,P71-K71))</f>
        <v/>
      </c>
      <c r="R71" s="13">
        <f>IF(OR(Q71="",G71="",G71=0),"",ROUNDUP(Q71/G71,0))</f>
        <v/>
      </c>
      <c r="S71" s="14">
        <f>IF(B71="","",IF(L71="","Add price and units",IF(K71="","Not counted",IF(N71&lt;0,"Check count or delivery",""))))</f>
        <v/>
      </c>
    </row>
    <row r="72">
      <c r="A72" s="8" t="n"/>
      <c r="B72" s="8" t="n"/>
      <c r="C72" s="8" t="n"/>
      <c r="D72" s="8" t="n"/>
      <c r="E72" s="8" t="n"/>
      <c r="F72" s="8" t="n"/>
      <c r="G72" s="9" t="n"/>
      <c r="H72" s="10" t="n"/>
      <c r="I72" s="9" t="n"/>
      <c r="J72" s="9" t="n"/>
      <c r="K72" s="9" t="n"/>
      <c r="L72" s="11">
        <f>IF(OR(B72="",G72="",G72=0),"",H72/G72)</f>
        <v/>
      </c>
      <c r="M72" s="11">
        <f>IF(OR(L72="",K72=""),"",K72*L72)</f>
        <v/>
      </c>
      <c r="N72" s="12">
        <f>IF(OR(B72="",K72=""),"",SUM(I72:J72)-K72)</f>
        <v/>
      </c>
      <c r="O72" s="11">
        <f>IF(OR(N72="",L72=""),"",N72*L72)</f>
        <v/>
      </c>
      <c r="P72" s="9" t="n"/>
      <c r="Q72" s="12">
        <f>IF(OR(B72="",P72="",K72=""),"",MAX(0,P72-K72))</f>
        <v/>
      </c>
      <c r="R72" s="13">
        <f>IF(OR(Q72="",G72="",G72=0),"",ROUNDUP(Q72/G72,0))</f>
        <v/>
      </c>
      <c r="S72" s="14">
        <f>IF(B72="","",IF(L72="","Add price and units",IF(K72="","Not counted",IF(N72&lt;0,"Check count or delivery",""))))</f>
        <v/>
      </c>
    </row>
    <row r="73">
      <c r="A73" s="8" t="n"/>
      <c r="B73" s="8" t="n"/>
      <c r="C73" s="8" t="n"/>
      <c r="D73" s="8" t="n"/>
      <c r="E73" s="8" t="n"/>
      <c r="F73" s="8" t="n"/>
      <c r="G73" s="9" t="n"/>
      <c r="H73" s="10" t="n"/>
      <c r="I73" s="9" t="n"/>
      <c r="J73" s="9" t="n"/>
      <c r="K73" s="9" t="n"/>
      <c r="L73" s="11">
        <f>IF(OR(B73="",G73="",G73=0),"",H73/G73)</f>
        <v/>
      </c>
      <c r="M73" s="11">
        <f>IF(OR(L73="",K73=""),"",K73*L73)</f>
        <v/>
      </c>
      <c r="N73" s="12">
        <f>IF(OR(B73="",K73=""),"",SUM(I73:J73)-K73)</f>
        <v/>
      </c>
      <c r="O73" s="11">
        <f>IF(OR(N73="",L73=""),"",N73*L73)</f>
        <v/>
      </c>
      <c r="P73" s="9" t="n"/>
      <c r="Q73" s="12">
        <f>IF(OR(B73="",P73="",K73=""),"",MAX(0,P73-K73))</f>
        <v/>
      </c>
      <c r="R73" s="13">
        <f>IF(OR(Q73="",G73="",G73=0),"",ROUNDUP(Q73/G73,0))</f>
        <v/>
      </c>
      <c r="S73" s="14">
        <f>IF(B73="","",IF(L73="","Add price and units",IF(K73="","Not counted",IF(N73&lt;0,"Check count or delivery",""))))</f>
        <v/>
      </c>
    </row>
    <row r="74">
      <c r="A74" s="8" t="n"/>
      <c r="B74" s="8" t="n"/>
      <c r="C74" s="8" t="n"/>
      <c r="D74" s="8" t="n"/>
      <c r="E74" s="8" t="n"/>
      <c r="F74" s="8" t="n"/>
      <c r="G74" s="9" t="n"/>
      <c r="H74" s="10" t="n"/>
      <c r="I74" s="9" t="n"/>
      <c r="J74" s="9" t="n"/>
      <c r="K74" s="9" t="n"/>
      <c r="L74" s="11">
        <f>IF(OR(B74="",G74="",G74=0),"",H74/G74)</f>
        <v/>
      </c>
      <c r="M74" s="11">
        <f>IF(OR(L74="",K74=""),"",K74*L74)</f>
        <v/>
      </c>
      <c r="N74" s="12">
        <f>IF(OR(B74="",K74=""),"",SUM(I74:J74)-K74)</f>
        <v/>
      </c>
      <c r="O74" s="11">
        <f>IF(OR(N74="",L74=""),"",N74*L74)</f>
        <v/>
      </c>
      <c r="P74" s="9" t="n"/>
      <c r="Q74" s="12">
        <f>IF(OR(B74="",P74="",K74=""),"",MAX(0,P74-K74))</f>
        <v/>
      </c>
      <c r="R74" s="13">
        <f>IF(OR(Q74="",G74="",G74=0),"",ROUNDUP(Q74/G74,0))</f>
        <v/>
      </c>
      <c r="S74" s="14">
        <f>IF(B74="","",IF(L74="","Add price and units",IF(K74="","Not counted",IF(N74&lt;0,"Check count or delivery",""))))</f>
        <v/>
      </c>
    </row>
    <row r="75">
      <c r="A75" s="8" t="n"/>
      <c r="B75" s="8" t="n"/>
      <c r="C75" s="8" t="n"/>
      <c r="D75" s="8" t="n"/>
      <c r="E75" s="8" t="n"/>
      <c r="F75" s="8" t="n"/>
      <c r="G75" s="9" t="n"/>
      <c r="H75" s="10" t="n"/>
      <c r="I75" s="9" t="n"/>
      <c r="J75" s="9" t="n"/>
      <c r="K75" s="9" t="n"/>
      <c r="L75" s="11">
        <f>IF(OR(B75="",G75="",G75=0),"",H75/G75)</f>
        <v/>
      </c>
      <c r="M75" s="11">
        <f>IF(OR(L75="",K75=""),"",K75*L75)</f>
        <v/>
      </c>
      <c r="N75" s="12">
        <f>IF(OR(B75="",K75=""),"",SUM(I75:J75)-K75)</f>
        <v/>
      </c>
      <c r="O75" s="11">
        <f>IF(OR(N75="",L75=""),"",N75*L75)</f>
        <v/>
      </c>
      <c r="P75" s="9" t="n"/>
      <c r="Q75" s="12">
        <f>IF(OR(B75="",P75="",K75=""),"",MAX(0,P75-K75))</f>
        <v/>
      </c>
      <c r="R75" s="13">
        <f>IF(OR(Q75="",G75="",G75=0),"",ROUNDUP(Q75/G75,0))</f>
        <v/>
      </c>
      <c r="S75" s="14">
        <f>IF(B75="","",IF(L75="","Add price and units",IF(K75="","Not counted",IF(N75&lt;0,"Check count or delivery",""))))</f>
        <v/>
      </c>
    </row>
    <row r="76">
      <c r="A76" s="8" t="n"/>
      <c r="B76" s="8" t="n"/>
      <c r="C76" s="8" t="n"/>
      <c r="D76" s="8" t="n"/>
      <c r="E76" s="8" t="n"/>
      <c r="F76" s="8" t="n"/>
      <c r="G76" s="9" t="n"/>
      <c r="H76" s="10" t="n"/>
      <c r="I76" s="9" t="n"/>
      <c r="J76" s="9" t="n"/>
      <c r="K76" s="9" t="n"/>
      <c r="L76" s="11">
        <f>IF(OR(B76="",G76="",G76=0),"",H76/G76)</f>
        <v/>
      </c>
      <c r="M76" s="11">
        <f>IF(OR(L76="",K76=""),"",K76*L76)</f>
        <v/>
      </c>
      <c r="N76" s="12">
        <f>IF(OR(B76="",K76=""),"",SUM(I76:J76)-K76)</f>
        <v/>
      </c>
      <c r="O76" s="11">
        <f>IF(OR(N76="",L76=""),"",N76*L76)</f>
        <v/>
      </c>
      <c r="P76" s="9" t="n"/>
      <c r="Q76" s="12">
        <f>IF(OR(B76="",P76="",K76=""),"",MAX(0,P76-K76))</f>
        <v/>
      </c>
      <c r="R76" s="13">
        <f>IF(OR(Q76="",G76="",G76=0),"",ROUNDUP(Q76/G76,0))</f>
        <v/>
      </c>
      <c r="S76" s="14">
        <f>IF(B76="","",IF(L76="","Add price and units",IF(K76="","Not counted",IF(N76&lt;0,"Check count or delivery",""))))</f>
        <v/>
      </c>
    </row>
    <row r="77">
      <c r="A77" s="8" t="n"/>
      <c r="B77" s="8" t="n"/>
      <c r="C77" s="8" t="n"/>
      <c r="D77" s="8" t="n"/>
      <c r="E77" s="8" t="n"/>
      <c r="F77" s="8" t="n"/>
      <c r="G77" s="9" t="n"/>
      <c r="H77" s="10" t="n"/>
      <c r="I77" s="9" t="n"/>
      <c r="J77" s="9" t="n"/>
      <c r="K77" s="9" t="n"/>
      <c r="L77" s="11">
        <f>IF(OR(B77="",G77="",G77=0),"",H77/G77)</f>
        <v/>
      </c>
      <c r="M77" s="11">
        <f>IF(OR(L77="",K77=""),"",K77*L77)</f>
        <v/>
      </c>
      <c r="N77" s="12">
        <f>IF(OR(B77="",K77=""),"",SUM(I77:J77)-K77)</f>
        <v/>
      </c>
      <c r="O77" s="11">
        <f>IF(OR(N77="",L77=""),"",N77*L77)</f>
        <v/>
      </c>
      <c r="P77" s="9" t="n"/>
      <c r="Q77" s="12">
        <f>IF(OR(B77="",P77="",K77=""),"",MAX(0,P77-K77))</f>
        <v/>
      </c>
      <c r="R77" s="13">
        <f>IF(OR(Q77="",G77="",G77=0),"",ROUNDUP(Q77/G77,0))</f>
        <v/>
      </c>
      <c r="S77" s="14">
        <f>IF(B77="","",IF(L77="","Add price and units",IF(K77="","Not counted",IF(N77&lt;0,"Check count or delivery",""))))</f>
        <v/>
      </c>
    </row>
    <row r="78">
      <c r="A78" s="8" t="n"/>
      <c r="B78" s="8" t="n"/>
      <c r="C78" s="8" t="n"/>
      <c r="D78" s="8" t="n"/>
      <c r="E78" s="8" t="n"/>
      <c r="F78" s="8" t="n"/>
      <c r="G78" s="9" t="n"/>
      <c r="H78" s="10" t="n"/>
      <c r="I78" s="9" t="n"/>
      <c r="J78" s="9" t="n"/>
      <c r="K78" s="9" t="n"/>
      <c r="L78" s="11">
        <f>IF(OR(B78="",G78="",G78=0),"",H78/G78)</f>
        <v/>
      </c>
      <c r="M78" s="11">
        <f>IF(OR(L78="",K78=""),"",K78*L78)</f>
        <v/>
      </c>
      <c r="N78" s="12">
        <f>IF(OR(B78="",K78=""),"",SUM(I78:J78)-K78)</f>
        <v/>
      </c>
      <c r="O78" s="11">
        <f>IF(OR(N78="",L78=""),"",N78*L78)</f>
        <v/>
      </c>
      <c r="P78" s="9" t="n"/>
      <c r="Q78" s="12">
        <f>IF(OR(B78="",P78="",K78=""),"",MAX(0,P78-K78))</f>
        <v/>
      </c>
      <c r="R78" s="13">
        <f>IF(OR(Q78="",G78="",G78=0),"",ROUNDUP(Q78/G78,0))</f>
        <v/>
      </c>
      <c r="S78" s="14">
        <f>IF(B78="","",IF(L78="","Add price and units",IF(K78="","Not counted",IF(N78&lt;0,"Check count or delivery",""))))</f>
        <v/>
      </c>
    </row>
    <row r="79">
      <c r="A79" s="8" t="n"/>
      <c r="B79" s="8" t="n"/>
      <c r="C79" s="8" t="n"/>
      <c r="D79" s="8" t="n"/>
      <c r="E79" s="8" t="n"/>
      <c r="F79" s="8" t="n"/>
      <c r="G79" s="9" t="n"/>
      <c r="H79" s="10" t="n"/>
      <c r="I79" s="9" t="n"/>
      <c r="J79" s="9" t="n"/>
      <c r="K79" s="9" t="n"/>
      <c r="L79" s="11">
        <f>IF(OR(B79="",G79="",G79=0),"",H79/G79)</f>
        <v/>
      </c>
      <c r="M79" s="11">
        <f>IF(OR(L79="",K79=""),"",K79*L79)</f>
        <v/>
      </c>
      <c r="N79" s="12">
        <f>IF(OR(B79="",K79=""),"",SUM(I79:J79)-K79)</f>
        <v/>
      </c>
      <c r="O79" s="11">
        <f>IF(OR(N79="",L79=""),"",N79*L79)</f>
        <v/>
      </c>
      <c r="P79" s="9" t="n"/>
      <c r="Q79" s="12">
        <f>IF(OR(B79="",P79="",K79=""),"",MAX(0,P79-K79))</f>
        <v/>
      </c>
      <c r="R79" s="13">
        <f>IF(OR(Q79="",G79="",G79=0),"",ROUNDUP(Q79/G79,0))</f>
        <v/>
      </c>
      <c r="S79" s="14">
        <f>IF(B79="","",IF(L79="","Add price and units",IF(K79="","Not counted",IF(N79&lt;0,"Check count or delivery",""))))</f>
        <v/>
      </c>
    </row>
    <row r="80">
      <c r="A80" s="8" t="n"/>
      <c r="B80" s="8" t="n"/>
      <c r="C80" s="8" t="n"/>
      <c r="D80" s="8" t="n"/>
      <c r="E80" s="8" t="n"/>
      <c r="F80" s="8" t="n"/>
      <c r="G80" s="9" t="n"/>
      <c r="H80" s="10" t="n"/>
      <c r="I80" s="9" t="n"/>
      <c r="J80" s="9" t="n"/>
      <c r="K80" s="9" t="n"/>
      <c r="L80" s="11">
        <f>IF(OR(B80="",G80="",G80=0),"",H80/G80)</f>
        <v/>
      </c>
      <c r="M80" s="11">
        <f>IF(OR(L80="",K80=""),"",K80*L80)</f>
        <v/>
      </c>
      <c r="N80" s="12">
        <f>IF(OR(B80="",K80=""),"",SUM(I80:J80)-K80)</f>
        <v/>
      </c>
      <c r="O80" s="11">
        <f>IF(OR(N80="",L80=""),"",N80*L80)</f>
        <v/>
      </c>
      <c r="P80" s="9" t="n"/>
      <c r="Q80" s="12">
        <f>IF(OR(B80="",P80="",K80=""),"",MAX(0,P80-K80))</f>
        <v/>
      </c>
      <c r="R80" s="13">
        <f>IF(OR(Q80="",G80="",G80=0),"",ROUNDUP(Q80/G80,0))</f>
        <v/>
      </c>
      <c r="S80" s="14">
        <f>IF(B80="","",IF(L80="","Add price and units",IF(K80="","Not counted",IF(N80&lt;0,"Check count or delivery",""))))</f>
        <v/>
      </c>
    </row>
    <row r="81">
      <c r="A81" s="8" t="n"/>
      <c r="B81" s="8" t="n"/>
      <c r="C81" s="8" t="n"/>
      <c r="D81" s="8" t="n"/>
      <c r="E81" s="8" t="n"/>
      <c r="F81" s="8" t="n"/>
      <c r="G81" s="9" t="n"/>
      <c r="H81" s="10" t="n"/>
      <c r="I81" s="9" t="n"/>
      <c r="J81" s="9" t="n"/>
      <c r="K81" s="9" t="n"/>
      <c r="L81" s="11">
        <f>IF(OR(B81="",G81="",G81=0),"",H81/G81)</f>
        <v/>
      </c>
      <c r="M81" s="11">
        <f>IF(OR(L81="",K81=""),"",K81*L81)</f>
        <v/>
      </c>
      <c r="N81" s="12">
        <f>IF(OR(B81="",K81=""),"",SUM(I81:J81)-K81)</f>
        <v/>
      </c>
      <c r="O81" s="11">
        <f>IF(OR(N81="",L81=""),"",N81*L81)</f>
        <v/>
      </c>
      <c r="P81" s="9" t="n"/>
      <c r="Q81" s="12">
        <f>IF(OR(B81="",P81="",K81=""),"",MAX(0,P81-K81))</f>
        <v/>
      </c>
      <c r="R81" s="13">
        <f>IF(OR(Q81="",G81="",G81=0),"",ROUNDUP(Q81/G81,0))</f>
        <v/>
      </c>
      <c r="S81" s="14">
        <f>IF(B81="","",IF(L81="","Add price and units",IF(K81="","Not counted",IF(N81&lt;0,"Check count or delivery",""))))</f>
        <v/>
      </c>
    </row>
    <row r="82">
      <c r="A82" s="8" t="n"/>
      <c r="B82" s="8" t="n"/>
      <c r="C82" s="8" t="n"/>
      <c r="D82" s="8" t="n"/>
      <c r="E82" s="8" t="n"/>
      <c r="F82" s="8" t="n"/>
      <c r="G82" s="9" t="n"/>
      <c r="H82" s="10" t="n"/>
      <c r="I82" s="9" t="n"/>
      <c r="J82" s="9" t="n"/>
      <c r="K82" s="9" t="n"/>
      <c r="L82" s="11">
        <f>IF(OR(B82="",G82="",G82=0),"",H82/G82)</f>
        <v/>
      </c>
      <c r="M82" s="11">
        <f>IF(OR(L82="",K82=""),"",K82*L82)</f>
        <v/>
      </c>
      <c r="N82" s="12">
        <f>IF(OR(B82="",K82=""),"",SUM(I82:J82)-K82)</f>
        <v/>
      </c>
      <c r="O82" s="11">
        <f>IF(OR(N82="",L82=""),"",N82*L82)</f>
        <v/>
      </c>
      <c r="P82" s="9" t="n"/>
      <c r="Q82" s="12">
        <f>IF(OR(B82="",P82="",K82=""),"",MAX(0,P82-K82))</f>
        <v/>
      </c>
      <c r="R82" s="13">
        <f>IF(OR(Q82="",G82="",G82=0),"",ROUNDUP(Q82/G82,0))</f>
        <v/>
      </c>
      <c r="S82" s="14">
        <f>IF(B82="","",IF(L82="","Add price and units",IF(K82="","Not counted",IF(N82&lt;0,"Check count or delivery",""))))</f>
        <v/>
      </c>
    </row>
    <row r="83">
      <c r="A83" s="8" t="n"/>
      <c r="B83" s="8" t="n"/>
      <c r="C83" s="8" t="n"/>
      <c r="D83" s="8" t="n"/>
      <c r="E83" s="8" t="n"/>
      <c r="F83" s="8" t="n"/>
      <c r="G83" s="9" t="n"/>
      <c r="H83" s="10" t="n"/>
      <c r="I83" s="9" t="n"/>
      <c r="J83" s="9" t="n"/>
      <c r="K83" s="9" t="n"/>
      <c r="L83" s="11">
        <f>IF(OR(B83="",G83="",G83=0),"",H83/G83)</f>
        <v/>
      </c>
      <c r="M83" s="11">
        <f>IF(OR(L83="",K83=""),"",K83*L83)</f>
        <v/>
      </c>
      <c r="N83" s="12">
        <f>IF(OR(B83="",K83=""),"",SUM(I83:J83)-K83)</f>
        <v/>
      </c>
      <c r="O83" s="11">
        <f>IF(OR(N83="",L83=""),"",N83*L83)</f>
        <v/>
      </c>
      <c r="P83" s="9" t="n"/>
      <c r="Q83" s="12">
        <f>IF(OR(B83="",P83="",K83=""),"",MAX(0,P83-K83))</f>
        <v/>
      </c>
      <c r="R83" s="13">
        <f>IF(OR(Q83="",G83="",G83=0),"",ROUNDUP(Q83/G83,0))</f>
        <v/>
      </c>
      <c r="S83" s="14">
        <f>IF(B83="","",IF(L83="","Add price and units",IF(K83="","Not counted",IF(N83&lt;0,"Check count or delivery",""))))</f>
        <v/>
      </c>
    </row>
    <row r="84">
      <c r="A84" s="8" t="n"/>
      <c r="B84" s="8" t="n"/>
      <c r="C84" s="8" t="n"/>
      <c r="D84" s="8" t="n"/>
      <c r="E84" s="8" t="n"/>
      <c r="F84" s="8" t="n"/>
      <c r="G84" s="9" t="n"/>
      <c r="H84" s="10" t="n"/>
      <c r="I84" s="9" t="n"/>
      <c r="J84" s="9" t="n"/>
      <c r="K84" s="9" t="n"/>
      <c r="L84" s="11">
        <f>IF(OR(B84="",G84="",G84=0),"",H84/G84)</f>
        <v/>
      </c>
      <c r="M84" s="11">
        <f>IF(OR(L84="",K84=""),"",K84*L84)</f>
        <v/>
      </c>
      <c r="N84" s="12">
        <f>IF(OR(B84="",K84=""),"",SUM(I84:J84)-K84)</f>
        <v/>
      </c>
      <c r="O84" s="11">
        <f>IF(OR(N84="",L84=""),"",N84*L84)</f>
        <v/>
      </c>
      <c r="P84" s="9" t="n"/>
      <c r="Q84" s="12">
        <f>IF(OR(B84="",P84="",K84=""),"",MAX(0,P84-K84))</f>
        <v/>
      </c>
      <c r="R84" s="13">
        <f>IF(OR(Q84="",G84="",G84=0),"",ROUNDUP(Q84/G84,0))</f>
        <v/>
      </c>
      <c r="S84" s="14">
        <f>IF(B84="","",IF(L84="","Add price and units",IF(K84="","Not counted",IF(N84&lt;0,"Check count or delivery",""))))</f>
        <v/>
      </c>
    </row>
    <row r="85">
      <c r="A85" s="8" t="n"/>
      <c r="B85" s="8" t="n"/>
      <c r="C85" s="8" t="n"/>
      <c r="D85" s="8" t="n"/>
      <c r="E85" s="8" t="n"/>
      <c r="F85" s="8" t="n"/>
      <c r="G85" s="9" t="n"/>
      <c r="H85" s="10" t="n"/>
      <c r="I85" s="9" t="n"/>
      <c r="J85" s="9" t="n"/>
      <c r="K85" s="9" t="n"/>
      <c r="L85" s="11">
        <f>IF(OR(B85="",G85="",G85=0),"",H85/G85)</f>
        <v/>
      </c>
      <c r="M85" s="11">
        <f>IF(OR(L85="",K85=""),"",K85*L85)</f>
        <v/>
      </c>
      <c r="N85" s="12">
        <f>IF(OR(B85="",K85=""),"",SUM(I85:J85)-K85)</f>
        <v/>
      </c>
      <c r="O85" s="11">
        <f>IF(OR(N85="",L85=""),"",N85*L85)</f>
        <v/>
      </c>
      <c r="P85" s="9" t="n"/>
      <c r="Q85" s="12">
        <f>IF(OR(B85="",P85="",K85=""),"",MAX(0,P85-K85))</f>
        <v/>
      </c>
      <c r="R85" s="13">
        <f>IF(OR(Q85="",G85="",G85=0),"",ROUNDUP(Q85/G85,0))</f>
        <v/>
      </c>
      <c r="S85" s="14">
        <f>IF(B85="","",IF(L85="","Add price and units",IF(K85="","Not counted",IF(N85&lt;0,"Check count or delivery",""))))</f>
        <v/>
      </c>
    </row>
    <row r="86">
      <c r="A86" s="8" t="n"/>
      <c r="B86" s="8" t="n"/>
      <c r="C86" s="8" t="n"/>
      <c r="D86" s="8" t="n"/>
      <c r="E86" s="8" t="n"/>
      <c r="F86" s="8" t="n"/>
      <c r="G86" s="9" t="n"/>
      <c r="H86" s="10" t="n"/>
      <c r="I86" s="9" t="n"/>
      <c r="J86" s="9" t="n"/>
      <c r="K86" s="9" t="n"/>
      <c r="L86" s="11">
        <f>IF(OR(B86="",G86="",G86=0),"",H86/G86)</f>
        <v/>
      </c>
      <c r="M86" s="11">
        <f>IF(OR(L86="",K86=""),"",K86*L86)</f>
        <v/>
      </c>
      <c r="N86" s="12">
        <f>IF(OR(B86="",K86=""),"",SUM(I86:J86)-K86)</f>
        <v/>
      </c>
      <c r="O86" s="11">
        <f>IF(OR(N86="",L86=""),"",N86*L86)</f>
        <v/>
      </c>
      <c r="P86" s="9" t="n"/>
      <c r="Q86" s="12">
        <f>IF(OR(B86="",P86="",K86=""),"",MAX(0,P86-K86))</f>
        <v/>
      </c>
      <c r="R86" s="13">
        <f>IF(OR(Q86="",G86="",G86=0),"",ROUNDUP(Q86/G86,0))</f>
        <v/>
      </c>
      <c r="S86" s="14">
        <f>IF(B86="","",IF(L86="","Add price and units",IF(K86="","Not counted",IF(N86&lt;0,"Check count or delivery",""))))</f>
        <v/>
      </c>
    </row>
    <row r="87">
      <c r="A87" s="8" t="n"/>
      <c r="B87" s="8" t="n"/>
      <c r="C87" s="8" t="n"/>
      <c r="D87" s="8" t="n"/>
      <c r="E87" s="8" t="n"/>
      <c r="F87" s="8" t="n"/>
      <c r="G87" s="9" t="n"/>
      <c r="H87" s="10" t="n"/>
      <c r="I87" s="9" t="n"/>
      <c r="J87" s="9" t="n"/>
      <c r="K87" s="9" t="n"/>
      <c r="L87" s="11">
        <f>IF(OR(B87="",G87="",G87=0),"",H87/G87)</f>
        <v/>
      </c>
      <c r="M87" s="11">
        <f>IF(OR(L87="",K87=""),"",K87*L87)</f>
        <v/>
      </c>
      <c r="N87" s="12">
        <f>IF(OR(B87="",K87=""),"",SUM(I87:J87)-K87)</f>
        <v/>
      </c>
      <c r="O87" s="11">
        <f>IF(OR(N87="",L87=""),"",N87*L87)</f>
        <v/>
      </c>
      <c r="P87" s="9" t="n"/>
      <c r="Q87" s="12">
        <f>IF(OR(B87="",P87="",K87=""),"",MAX(0,P87-K87))</f>
        <v/>
      </c>
      <c r="R87" s="13">
        <f>IF(OR(Q87="",G87="",G87=0),"",ROUNDUP(Q87/G87,0))</f>
        <v/>
      </c>
      <c r="S87" s="14">
        <f>IF(B87="","",IF(L87="","Add price and units",IF(K87="","Not counted",IF(N87&lt;0,"Check count or delivery",""))))</f>
        <v/>
      </c>
    </row>
    <row r="88">
      <c r="A88" s="8" t="n"/>
      <c r="B88" s="8" t="n"/>
      <c r="C88" s="8" t="n"/>
      <c r="D88" s="8" t="n"/>
      <c r="E88" s="8" t="n"/>
      <c r="F88" s="8" t="n"/>
      <c r="G88" s="9" t="n"/>
      <c r="H88" s="10" t="n"/>
      <c r="I88" s="9" t="n"/>
      <c r="J88" s="9" t="n"/>
      <c r="K88" s="9" t="n"/>
      <c r="L88" s="11">
        <f>IF(OR(B88="",G88="",G88=0),"",H88/G88)</f>
        <v/>
      </c>
      <c r="M88" s="11">
        <f>IF(OR(L88="",K88=""),"",K88*L88)</f>
        <v/>
      </c>
      <c r="N88" s="12">
        <f>IF(OR(B88="",K88=""),"",SUM(I88:J88)-K88)</f>
        <v/>
      </c>
      <c r="O88" s="11">
        <f>IF(OR(N88="",L88=""),"",N88*L88)</f>
        <v/>
      </c>
      <c r="P88" s="9" t="n"/>
      <c r="Q88" s="12">
        <f>IF(OR(B88="",P88="",K88=""),"",MAX(0,P88-K88))</f>
        <v/>
      </c>
      <c r="R88" s="13">
        <f>IF(OR(Q88="",G88="",G88=0),"",ROUNDUP(Q88/G88,0))</f>
        <v/>
      </c>
      <c r="S88" s="14">
        <f>IF(B88="","",IF(L88="","Add price and units",IF(K88="","Not counted",IF(N88&lt;0,"Check count or delivery",""))))</f>
        <v/>
      </c>
    </row>
    <row r="89">
      <c r="A89" s="8" t="n"/>
      <c r="B89" s="8" t="n"/>
      <c r="C89" s="8" t="n"/>
      <c r="D89" s="8" t="n"/>
      <c r="E89" s="8" t="n"/>
      <c r="F89" s="8" t="n"/>
      <c r="G89" s="9" t="n"/>
      <c r="H89" s="10" t="n"/>
      <c r="I89" s="9" t="n"/>
      <c r="J89" s="9" t="n"/>
      <c r="K89" s="9" t="n"/>
      <c r="L89" s="11">
        <f>IF(OR(B89="",G89="",G89=0),"",H89/G89)</f>
        <v/>
      </c>
      <c r="M89" s="11">
        <f>IF(OR(L89="",K89=""),"",K89*L89)</f>
        <v/>
      </c>
      <c r="N89" s="12">
        <f>IF(OR(B89="",K89=""),"",SUM(I89:J89)-K89)</f>
        <v/>
      </c>
      <c r="O89" s="11">
        <f>IF(OR(N89="",L89=""),"",N89*L89)</f>
        <v/>
      </c>
      <c r="P89" s="9" t="n"/>
      <c r="Q89" s="12">
        <f>IF(OR(B89="",P89="",K89=""),"",MAX(0,P89-K89))</f>
        <v/>
      </c>
      <c r="R89" s="13">
        <f>IF(OR(Q89="",G89="",G89=0),"",ROUNDUP(Q89/G89,0))</f>
        <v/>
      </c>
      <c r="S89" s="14">
        <f>IF(B89="","",IF(L89="","Add price and units",IF(K89="","Not counted",IF(N89&lt;0,"Check count or delivery",""))))</f>
        <v/>
      </c>
    </row>
    <row r="90">
      <c r="A90" s="8" t="n"/>
      <c r="B90" s="8" t="n"/>
      <c r="C90" s="8" t="n"/>
      <c r="D90" s="8" t="n"/>
      <c r="E90" s="8" t="n"/>
      <c r="F90" s="8" t="n"/>
      <c r="G90" s="9" t="n"/>
      <c r="H90" s="10" t="n"/>
      <c r="I90" s="9" t="n"/>
      <c r="J90" s="9" t="n"/>
      <c r="K90" s="9" t="n"/>
      <c r="L90" s="11">
        <f>IF(OR(B90="",G90="",G90=0),"",H90/G90)</f>
        <v/>
      </c>
      <c r="M90" s="11">
        <f>IF(OR(L90="",K90=""),"",K90*L90)</f>
        <v/>
      </c>
      <c r="N90" s="12">
        <f>IF(OR(B90="",K90=""),"",SUM(I90:J90)-K90)</f>
        <v/>
      </c>
      <c r="O90" s="11">
        <f>IF(OR(N90="",L90=""),"",N90*L90)</f>
        <v/>
      </c>
      <c r="P90" s="9" t="n"/>
      <c r="Q90" s="12">
        <f>IF(OR(B90="",P90="",K90=""),"",MAX(0,P90-K90))</f>
        <v/>
      </c>
      <c r="R90" s="13">
        <f>IF(OR(Q90="",G90="",G90=0),"",ROUNDUP(Q90/G90,0))</f>
        <v/>
      </c>
      <c r="S90" s="14">
        <f>IF(B90="","",IF(L90="","Add price and units",IF(K90="","Not counted",IF(N90&lt;0,"Check count or delivery",""))))</f>
        <v/>
      </c>
    </row>
    <row r="91">
      <c r="A91" s="8" t="n"/>
      <c r="B91" s="8" t="n"/>
      <c r="C91" s="8" t="n"/>
      <c r="D91" s="8" t="n"/>
      <c r="E91" s="8" t="n"/>
      <c r="F91" s="8" t="n"/>
      <c r="G91" s="9" t="n"/>
      <c r="H91" s="10" t="n"/>
      <c r="I91" s="9" t="n"/>
      <c r="J91" s="9" t="n"/>
      <c r="K91" s="9" t="n"/>
      <c r="L91" s="11">
        <f>IF(OR(B91="",G91="",G91=0),"",H91/G91)</f>
        <v/>
      </c>
      <c r="M91" s="11">
        <f>IF(OR(L91="",K91=""),"",K91*L91)</f>
        <v/>
      </c>
      <c r="N91" s="12">
        <f>IF(OR(B91="",K91=""),"",SUM(I91:J91)-K91)</f>
        <v/>
      </c>
      <c r="O91" s="11">
        <f>IF(OR(N91="",L91=""),"",N91*L91)</f>
        <v/>
      </c>
      <c r="P91" s="9" t="n"/>
      <c r="Q91" s="12">
        <f>IF(OR(B91="",P91="",K91=""),"",MAX(0,P91-K91))</f>
        <v/>
      </c>
      <c r="R91" s="13">
        <f>IF(OR(Q91="",G91="",G91=0),"",ROUNDUP(Q91/G91,0))</f>
        <v/>
      </c>
      <c r="S91" s="14">
        <f>IF(B91="","",IF(L91="","Add price and units",IF(K91="","Not counted",IF(N91&lt;0,"Check count or delivery",""))))</f>
        <v/>
      </c>
    </row>
    <row r="92">
      <c r="A92" s="8" t="n"/>
      <c r="B92" s="8" t="n"/>
      <c r="C92" s="8" t="n"/>
      <c r="D92" s="8" t="n"/>
      <c r="E92" s="8" t="n"/>
      <c r="F92" s="8" t="n"/>
      <c r="G92" s="9" t="n"/>
      <c r="H92" s="10" t="n"/>
      <c r="I92" s="9" t="n"/>
      <c r="J92" s="9" t="n"/>
      <c r="K92" s="9" t="n"/>
      <c r="L92" s="11">
        <f>IF(OR(B92="",G92="",G92=0),"",H92/G92)</f>
        <v/>
      </c>
      <c r="M92" s="11">
        <f>IF(OR(L92="",K92=""),"",K92*L92)</f>
        <v/>
      </c>
      <c r="N92" s="12">
        <f>IF(OR(B92="",K92=""),"",SUM(I92:J92)-K92)</f>
        <v/>
      </c>
      <c r="O92" s="11">
        <f>IF(OR(N92="",L92=""),"",N92*L92)</f>
        <v/>
      </c>
      <c r="P92" s="9" t="n"/>
      <c r="Q92" s="12">
        <f>IF(OR(B92="",P92="",K92=""),"",MAX(0,P92-K92))</f>
        <v/>
      </c>
      <c r="R92" s="13">
        <f>IF(OR(Q92="",G92="",G92=0),"",ROUNDUP(Q92/G92,0))</f>
        <v/>
      </c>
      <c r="S92" s="14">
        <f>IF(B92="","",IF(L92="","Add price and units",IF(K92="","Not counted",IF(N92&lt;0,"Check count or delivery",""))))</f>
        <v/>
      </c>
    </row>
    <row r="93">
      <c r="A93" s="8" t="n"/>
      <c r="B93" s="8" t="n"/>
      <c r="C93" s="8" t="n"/>
      <c r="D93" s="8" t="n"/>
      <c r="E93" s="8" t="n"/>
      <c r="F93" s="8" t="n"/>
      <c r="G93" s="9" t="n"/>
      <c r="H93" s="10" t="n"/>
      <c r="I93" s="9" t="n"/>
      <c r="J93" s="9" t="n"/>
      <c r="K93" s="9" t="n"/>
      <c r="L93" s="11">
        <f>IF(OR(B93="",G93="",G93=0),"",H93/G93)</f>
        <v/>
      </c>
      <c r="M93" s="11">
        <f>IF(OR(L93="",K93=""),"",K93*L93)</f>
        <v/>
      </c>
      <c r="N93" s="12">
        <f>IF(OR(B93="",K93=""),"",SUM(I93:J93)-K93)</f>
        <v/>
      </c>
      <c r="O93" s="11">
        <f>IF(OR(N93="",L93=""),"",N93*L93)</f>
        <v/>
      </c>
      <c r="P93" s="9" t="n"/>
      <c r="Q93" s="12">
        <f>IF(OR(B93="",P93="",K93=""),"",MAX(0,P93-K93))</f>
        <v/>
      </c>
      <c r="R93" s="13">
        <f>IF(OR(Q93="",G93="",G93=0),"",ROUNDUP(Q93/G93,0))</f>
        <v/>
      </c>
      <c r="S93" s="14">
        <f>IF(B93="","",IF(L93="","Add price and units",IF(K93="","Not counted",IF(N93&lt;0,"Check count or delivery",""))))</f>
        <v/>
      </c>
    </row>
    <row r="94">
      <c r="A94" s="8" t="n"/>
      <c r="B94" s="8" t="n"/>
      <c r="C94" s="8" t="n"/>
      <c r="D94" s="8" t="n"/>
      <c r="E94" s="8" t="n"/>
      <c r="F94" s="8" t="n"/>
      <c r="G94" s="9" t="n"/>
      <c r="H94" s="10" t="n"/>
      <c r="I94" s="9" t="n"/>
      <c r="J94" s="9" t="n"/>
      <c r="K94" s="9" t="n"/>
      <c r="L94" s="11">
        <f>IF(OR(B94="",G94="",G94=0),"",H94/G94)</f>
        <v/>
      </c>
      <c r="M94" s="11">
        <f>IF(OR(L94="",K94=""),"",K94*L94)</f>
        <v/>
      </c>
      <c r="N94" s="12">
        <f>IF(OR(B94="",K94=""),"",SUM(I94:J94)-K94)</f>
        <v/>
      </c>
      <c r="O94" s="11">
        <f>IF(OR(N94="",L94=""),"",N94*L94)</f>
        <v/>
      </c>
      <c r="P94" s="9" t="n"/>
      <c r="Q94" s="12">
        <f>IF(OR(B94="",P94="",K94=""),"",MAX(0,P94-K94))</f>
        <v/>
      </c>
      <c r="R94" s="13">
        <f>IF(OR(Q94="",G94="",G94=0),"",ROUNDUP(Q94/G94,0))</f>
        <v/>
      </c>
      <c r="S94" s="14">
        <f>IF(B94="","",IF(L94="","Add price and units",IF(K94="","Not counted",IF(N94&lt;0,"Check count or delivery",""))))</f>
        <v/>
      </c>
    </row>
    <row r="95">
      <c r="A95" s="8" t="n"/>
      <c r="B95" s="8" t="n"/>
      <c r="C95" s="8" t="n"/>
      <c r="D95" s="8" t="n"/>
      <c r="E95" s="8" t="n"/>
      <c r="F95" s="8" t="n"/>
      <c r="G95" s="9" t="n"/>
      <c r="H95" s="10" t="n"/>
      <c r="I95" s="9" t="n"/>
      <c r="J95" s="9" t="n"/>
      <c r="K95" s="9" t="n"/>
      <c r="L95" s="11">
        <f>IF(OR(B95="",G95="",G95=0),"",H95/G95)</f>
        <v/>
      </c>
      <c r="M95" s="11">
        <f>IF(OR(L95="",K95=""),"",K95*L95)</f>
        <v/>
      </c>
      <c r="N95" s="12">
        <f>IF(OR(B95="",K95=""),"",SUM(I95:J95)-K95)</f>
        <v/>
      </c>
      <c r="O95" s="11">
        <f>IF(OR(N95="",L95=""),"",N95*L95)</f>
        <v/>
      </c>
      <c r="P95" s="9" t="n"/>
      <c r="Q95" s="12">
        <f>IF(OR(B95="",P95="",K95=""),"",MAX(0,P95-K95))</f>
        <v/>
      </c>
      <c r="R95" s="13">
        <f>IF(OR(Q95="",G95="",G95=0),"",ROUNDUP(Q95/G95,0))</f>
        <v/>
      </c>
      <c r="S95" s="14">
        <f>IF(B95="","",IF(L95="","Add price and units",IF(K95="","Not counted",IF(N95&lt;0,"Check count or delivery",""))))</f>
        <v/>
      </c>
    </row>
    <row r="96">
      <c r="A96" s="8" t="n"/>
      <c r="B96" s="8" t="n"/>
      <c r="C96" s="8" t="n"/>
      <c r="D96" s="8" t="n"/>
      <c r="E96" s="8" t="n"/>
      <c r="F96" s="8" t="n"/>
      <c r="G96" s="9" t="n"/>
      <c r="H96" s="10" t="n"/>
      <c r="I96" s="9" t="n"/>
      <c r="J96" s="9" t="n"/>
      <c r="K96" s="9" t="n"/>
      <c r="L96" s="11">
        <f>IF(OR(B96="",G96="",G96=0),"",H96/G96)</f>
        <v/>
      </c>
      <c r="M96" s="11">
        <f>IF(OR(L96="",K96=""),"",K96*L96)</f>
        <v/>
      </c>
      <c r="N96" s="12">
        <f>IF(OR(B96="",K96=""),"",SUM(I96:J96)-K96)</f>
        <v/>
      </c>
      <c r="O96" s="11">
        <f>IF(OR(N96="",L96=""),"",N96*L96)</f>
        <v/>
      </c>
      <c r="P96" s="9" t="n"/>
      <c r="Q96" s="12">
        <f>IF(OR(B96="",P96="",K96=""),"",MAX(0,P96-K96))</f>
        <v/>
      </c>
      <c r="R96" s="13">
        <f>IF(OR(Q96="",G96="",G96=0),"",ROUNDUP(Q96/G96,0))</f>
        <v/>
      </c>
      <c r="S96" s="14">
        <f>IF(B96="","",IF(L96="","Add price and units",IF(K96="","Not counted",IF(N96&lt;0,"Check count or delivery",""))))</f>
        <v/>
      </c>
    </row>
    <row r="97">
      <c r="A97" s="8" t="n"/>
      <c r="B97" s="8" t="n"/>
      <c r="C97" s="8" t="n"/>
      <c r="D97" s="8" t="n"/>
      <c r="E97" s="8" t="n"/>
      <c r="F97" s="8" t="n"/>
      <c r="G97" s="9" t="n"/>
      <c r="H97" s="10" t="n"/>
      <c r="I97" s="9" t="n"/>
      <c r="J97" s="9" t="n"/>
      <c r="K97" s="9" t="n"/>
      <c r="L97" s="11">
        <f>IF(OR(B97="",G97="",G97=0),"",H97/G97)</f>
        <v/>
      </c>
      <c r="M97" s="11">
        <f>IF(OR(L97="",K97=""),"",K97*L97)</f>
        <v/>
      </c>
      <c r="N97" s="12">
        <f>IF(OR(B97="",K97=""),"",SUM(I97:J97)-K97)</f>
        <v/>
      </c>
      <c r="O97" s="11">
        <f>IF(OR(N97="",L97=""),"",N97*L97)</f>
        <v/>
      </c>
      <c r="P97" s="9" t="n"/>
      <c r="Q97" s="12">
        <f>IF(OR(B97="",P97="",K97=""),"",MAX(0,P97-K97))</f>
        <v/>
      </c>
      <c r="R97" s="13">
        <f>IF(OR(Q97="",G97="",G97=0),"",ROUNDUP(Q97/G97,0))</f>
        <v/>
      </c>
      <c r="S97" s="14">
        <f>IF(B97="","",IF(L97="","Add price and units",IF(K97="","Not counted",IF(N97&lt;0,"Check count or delivery",""))))</f>
        <v/>
      </c>
    </row>
    <row r="98">
      <c r="A98" s="8" t="n"/>
      <c r="B98" s="8" t="n"/>
      <c r="C98" s="8" t="n"/>
      <c r="D98" s="8" t="n"/>
      <c r="E98" s="8" t="n"/>
      <c r="F98" s="8" t="n"/>
      <c r="G98" s="9" t="n"/>
      <c r="H98" s="10" t="n"/>
      <c r="I98" s="9" t="n"/>
      <c r="J98" s="9" t="n"/>
      <c r="K98" s="9" t="n"/>
      <c r="L98" s="11">
        <f>IF(OR(B98="",G98="",G98=0),"",H98/G98)</f>
        <v/>
      </c>
      <c r="M98" s="11">
        <f>IF(OR(L98="",K98=""),"",K98*L98)</f>
        <v/>
      </c>
      <c r="N98" s="12">
        <f>IF(OR(B98="",K98=""),"",SUM(I98:J98)-K98)</f>
        <v/>
      </c>
      <c r="O98" s="11">
        <f>IF(OR(N98="",L98=""),"",N98*L98)</f>
        <v/>
      </c>
      <c r="P98" s="9" t="n"/>
      <c r="Q98" s="12">
        <f>IF(OR(B98="",P98="",K98=""),"",MAX(0,P98-K98))</f>
        <v/>
      </c>
      <c r="R98" s="13">
        <f>IF(OR(Q98="",G98="",G98=0),"",ROUNDUP(Q98/G98,0))</f>
        <v/>
      </c>
      <c r="S98" s="14">
        <f>IF(B98="","",IF(L98="","Add price and units",IF(K98="","Not counted",IF(N98&lt;0,"Check count or delivery",""))))</f>
        <v/>
      </c>
    </row>
    <row r="99">
      <c r="A99" s="8" t="n"/>
      <c r="B99" s="8" t="n"/>
      <c r="C99" s="8" t="n"/>
      <c r="D99" s="8" t="n"/>
      <c r="E99" s="8" t="n"/>
      <c r="F99" s="8" t="n"/>
      <c r="G99" s="9" t="n"/>
      <c r="H99" s="10" t="n"/>
      <c r="I99" s="9" t="n"/>
      <c r="J99" s="9" t="n"/>
      <c r="K99" s="9" t="n"/>
      <c r="L99" s="11">
        <f>IF(OR(B99="",G99="",G99=0),"",H99/G99)</f>
        <v/>
      </c>
      <c r="M99" s="11">
        <f>IF(OR(L99="",K99=""),"",K99*L99)</f>
        <v/>
      </c>
      <c r="N99" s="12">
        <f>IF(OR(B99="",K99=""),"",SUM(I99:J99)-K99)</f>
        <v/>
      </c>
      <c r="O99" s="11">
        <f>IF(OR(N99="",L99=""),"",N99*L99)</f>
        <v/>
      </c>
      <c r="P99" s="9" t="n"/>
      <c r="Q99" s="12">
        <f>IF(OR(B99="",P99="",K99=""),"",MAX(0,P99-K99))</f>
        <v/>
      </c>
      <c r="R99" s="13">
        <f>IF(OR(Q99="",G99="",G99=0),"",ROUNDUP(Q99/G99,0))</f>
        <v/>
      </c>
      <c r="S99" s="14">
        <f>IF(B99="","",IF(L99="","Add price and units",IF(K99="","Not counted",IF(N99&lt;0,"Check count or delivery",""))))</f>
        <v/>
      </c>
    </row>
    <row r="100">
      <c r="A100" s="8" t="n"/>
      <c r="B100" s="8" t="n"/>
      <c r="C100" s="8" t="n"/>
      <c r="D100" s="8" t="n"/>
      <c r="E100" s="8" t="n"/>
      <c r="F100" s="8" t="n"/>
      <c r="G100" s="9" t="n"/>
      <c r="H100" s="10" t="n"/>
      <c r="I100" s="9" t="n"/>
      <c r="J100" s="9" t="n"/>
      <c r="K100" s="9" t="n"/>
      <c r="L100" s="11">
        <f>IF(OR(B100="",G100="",G100=0),"",H100/G100)</f>
        <v/>
      </c>
      <c r="M100" s="11">
        <f>IF(OR(L100="",K100=""),"",K100*L100)</f>
        <v/>
      </c>
      <c r="N100" s="12">
        <f>IF(OR(B100="",K100=""),"",SUM(I100:J100)-K100)</f>
        <v/>
      </c>
      <c r="O100" s="11">
        <f>IF(OR(N100="",L100=""),"",N100*L100)</f>
        <v/>
      </c>
      <c r="P100" s="9" t="n"/>
      <c r="Q100" s="12">
        <f>IF(OR(B100="",P100="",K100=""),"",MAX(0,P100-K100))</f>
        <v/>
      </c>
      <c r="R100" s="13">
        <f>IF(OR(Q100="",G100="",G100=0),"",ROUNDUP(Q100/G100,0))</f>
        <v/>
      </c>
      <c r="S100" s="14">
        <f>IF(B100="","",IF(L100="","Add price and units",IF(K100="","Not counted",IF(N100&lt;0,"Check count or delivery",""))))</f>
        <v/>
      </c>
    </row>
    <row r="101">
      <c r="A101" s="8" t="n"/>
      <c r="B101" s="8" t="n"/>
      <c r="C101" s="8" t="n"/>
      <c r="D101" s="8" t="n"/>
      <c r="E101" s="8" t="n"/>
      <c r="F101" s="8" t="n"/>
      <c r="G101" s="9" t="n"/>
      <c r="H101" s="10" t="n"/>
      <c r="I101" s="9" t="n"/>
      <c r="J101" s="9" t="n"/>
      <c r="K101" s="9" t="n"/>
      <c r="L101" s="11">
        <f>IF(OR(B101="",G101="",G101=0),"",H101/G101)</f>
        <v/>
      </c>
      <c r="M101" s="11">
        <f>IF(OR(L101="",K101=""),"",K101*L101)</f>
        <v/>
      </c>
      <c r="N101" s="12">
        <f>IF(OR(B101="",K101=""),"",SUM(I101:J101)-K101)</f>
        <v/>
      </c>
      <c r="O101" s="11">
        <f>IF(OR(N101="",L101=""),"",N101*L101)</f>
        <v/>
      </c>
      <c r="P101" s="9" t="n"/>
      <c r="Q101" s="12">
        <f>IF(OR(B101="",P101="",K101=""),"",MAX(0,P101-K101))</f>
        <v/>
      </c>
      <c r="R101" s="13">
        <f>IF(OR(Q101="",G101="",G101=0),"",ROUNDUP(Q101/G101,0))</f>
        <v/>
      </c>
      <c r="S101" s="14">
        <f>IF(B101="","",IF(L101="","Add price and units",IF(K101="","Not counted",IF(N101&lt;0,"Check count or delivery",""))))</f>
        <v/>
      </c>
    </row>
    <row r="102">
      <c r="A102" s="8" t="n"/>
      <c r="B102" s="8" t="n"/>
      <c r="C102" s="8" t="n"/>
      <c r="D102" s="8" t="n"/>
      <c r="E102" s="8" t="n"/>
      <c r="F102" s="8" t="n"/>
      <c r="G102" s="9" t="n"/>
      <c r="H102" s="10" t="n"/>
      <c r="I102" s="9" t="n"/>
      <c r="J102" s="9" t="n"/>
      <c r="K102" s="9" t="n"/>
      <c r="L102" s="11">
        <f>IF(OR(B102="",G102="",G102=0),"",H102/G102)</f>
        <v/>
      </c>
      <c r="M102" s="11">
        <f>IF(OR(L102="",K102=""),"",K102*L102)</f>
        <v/>
      </c>
      <c r="N102" s="12">
        <f>IF(OR(B102="",K102=""),"",SUM(I102:J102)-K102)</f>
        <v/>
      </c>
      <c r="O102" s="11">
        <f>IF(OR(N102="",L102=""),"",N102*L102)</f>
        <v/>
      </c>
      <c r="P102" s="9" t="n"/>
      <c r="Q102" s="12">
        <f>IF(OR(B102="",P102="",K102=""),"",MAX(0,P102-K102))</f>
        <v/>
      </c>
      <c r="R102" s="13">
        <f>IF(OR(Q102="",G102="",G102=0),"",ROUNDUP(Q102/G102,0))</f>
        <v/>
      </c>
      <c r="S102" s="14">
        <f>IF(B102="","",IF(L102="","Add price and units",IF(K102="","Not counted",IF(N102&lt;0,"Check count or delivery",""))))</f>
        <v/>
      </c>
    </row>
    <row r="103">
      <c r="A103" s="8" t="n"/>
      <c r="B103" s="8" t="n"/>
      <c r="C103" s="8" t="n"/>
      <c r="D103" s="8" t="n"/>
      <c r="E103" s="8" t="n"/>
      <c r="F103" s="8" t="n"/>
      <c r="G103" s="9" t="n"/>
      <c r="H103" s="10" t="n"/>
      <c r="I103" s="9" t="n"/>
      <c r="J103" s="9" t="n"/>
      <c r="K103" s="9" t="n"/>
      <c r="L103" s="11">
        <f>IF(OR(B103="",G103="",G103=0),"",H103/G103)</f>
        <v/>
      </c>
      <c r="M103" s="11">
        <f>IF(OR(L103="",K103=""),"",K103*L103)</f>
        <v/>
      </c>
      <c r="N103" s="12">
        <f>IF(OR(B103="",K103=""),"",SUM(I103:J103)-K103)</f>
        <v/>
      </c>
      <c r="O103" s="11">
        <f>IF(OR(N103="",L103=""),"",N103*L103)</f>
        <v/>
      </c>
      <c r="P103" s="9" t="n"/>
      <c r="Q103" s="12">
        <f>IF(OR(B103="",P103="",K103=""),"",MAX(0,P103-K103))</f>
        <v/>
      </c>
      <c r="R103" s="13">
        <f>IF(OR(Q103="",G103="",G103=0),"",ROUNDUP(Q103/G103,0))</f>
        <v/>
      </c>
      <c r="S103" s="14">
        <f>IF(B103="","",IF(L103="","Add price and units",IF(K103="","Not counted",IF(N103&lt;0,"Check count or delivery",""))))</f>
        <v/>
      </c>
    </row>
    <row r="104">
      <c r="A104" s="8" t="n"/>
      <c r="B104" s="8" t="n"/>
      <c r="C104" s="8" t="n"/>
      <c r="D104" s="8" t="n"/>
      <c r="E104" s="8" t="n"/>
      <c r="F104" s="8" t="n"/>
      <c r="G104" s="9" t="n"/>
      <c r="H104" s="10" t="n"/>
      <c r="I104" s="9" t="n"/>
      <c r="J104" s="9" t="n"/>
      <c r="K104" s="9" t="n"/>
      <c r="L104" s="11">
        <f>IF(OR(B104="",G104="",G104=0),"",H104/G104)</f>
        <v/>
      </c>
      <c r="M104" s="11">
        <f>IF(OR(L104="",K104=""),"",K104*L104)</f>
        <v/>
      </c>
      <c r="N104" s="12">
        <f>IF(OR(B104="",K104=""),"",SUM(I104:J104)-K104)</f>
        <v/>
      </c>
      <c r="O104" s="11">
        <f>IF(OR(N104="",L104=""),"",N104*L104)</f>
        <v/>
      </c>
      <c r="P104" s="9" t="n"/>
      <c r="Q104" s="12">
        <f>IF(OR(B104="",P104="",K104=""),"",MAX(0,P104-K104))</f>
        <v/>
      </c>
      <c r="R104" s="13">
        <f>IF(OR(Q104="",G104="",G104=0),"",ROUNDUP(Q104/G104,0))</f>
        <v/>
      </c>
      <c r="S104" s="14">
        <f>IF(B104="","",IF(L104="","Add price and units",IF(K104="","Not counted",IF(N104&lt;0,"Check count or delivery",""))))</f>
        <v/>
      </c>
    </row>
    <row r="105">
      <c r="A105" s="8" t="n"/>
      <c r="B105" s="8" t="n"/>
      <c r="C105" s="8" t="n"/>
      <c r="D105" s="8" t="n"/>
      <c r="E105" s="8" t="n"/>
      <c r="F105" s="8" t="n"/>
      <c r="G105" s="9" t="n"/>
      <c r="H105" s="10" t="n"/>
      <c r="I105" s="9" t="n"/>
      <c r="J105" s="9" t="n"/>
      <c r="K105" s="9" t="n"/>
      <c r="L105" s="11">
        <f>IF(OR(B105="",G105="",G105=0),"",H105/G105)</f>
        <v/>
      </c>
      <c r="M105" s="11">
        <f>IF(OR(L105="",K105=""),"",K105*L105)</f>
        <v/>
      </c>
      <c r="N105" s="12">
        <f>IF(OR(B105="",K105=""),"",SUM(I105:J105)-K105)</f>
        <v/>
      </c>
      <c r="O105" s="11">
        <f>IF(OR(N105="",L105=""),"",N105*L105)</f>
        <v/>
      </c>
      <c r="P105" s="9" t="n"/>
      <c r="Q105" s="12">
        <f>IF(OR(B105="",P105="",K105=""),"",MAX(0,P105-K105))</f>
        <v/>
      </c>
      <c r="R105" s="13">
        <f>IF(OR(Q105="",G105="",G105=0),"",ROUNDUP(Q105/G105,0))</f>
        <v/>
      </c>
      <c r="S105" s="14">
        <f>IF(B105="","",IF(L105="","Add price and units",IF(K105="","Not counted",IF(N105&lt;0,"Check count or delivery",""))))</f>
        <v/>
      </c>
    </row>
    <row r="106">
      <c r="A106" s="8" t="n"/>
      <c r="B106" s="8" t="n"/>
      <c r="C106" s="8" t="n"/>
      <c r="D106" s="8" t="n"/>
      <c r="E106" s="8" t="n"/>
      <c r="F106" s="8" t="n"/>
      <c r="G106" s="9" t="n"/>
      <c r="H106" s="10" t="n"/>
      <c r="I106" s="9" t="n"/>
      <c r="J106" s="9" t="n"/>
      <c r="K106" s="9" t="n"/>
      <c r="L106" s="11">
        <f>IF(OR(B106="",G106="",G106=0),"",H106/G106)</f>
        <v/>
      </c>
      <c r="M106" s="11">
        <f>IF(OR(L106="",K106=""),"",K106*L106)</f>
        <v/>
      </c>
      <c r="N106" s="12">
        <f>IF(OR(B106="",K106=""),"",SUM(I106:J106)-K106)</f>
        <v/>
      </c>
      <c r="O106" s="11">
        <f>IF(OR(N106="",L106=""),"",N106*L106)</f>
        <v/>
      </c>
      <c r="P106" s="9" t="n"/>
      <c r="Q106" s="12">
        <f>IF(OR(B106="",P106="",K106=""),"",MAX(0,P106-K106))</f>
        <v/>
      </c>
      <c r="R106" s="13">
        <f>IF(OR(Q106="",G106="",G106=0),"",ROUNDUP(Q106/G106,0))</f>
        <v/>
      </c>
      <c r="S106" s="14">
        <f>IF(B106="","",IF(L106="","Add price and units",IF(K106="","Not counted",IF(N106&lt;0,"Check count or delivery",""))))</f>
        <v/>
      </c>
    </row>
    <row r="107">
      <c r="A107" s="8" t="n"/>
      <c r="B107" s="8" t="n"/>
      <c r="C107" s="8" t="n"/>
      <c r="D107" s="8" t="n"/>
      <c r="E107" s="8" t="n"/>
      <c r="F107" s="8" t="n"/>
      <c r="G107" s="9" t="n"/>
      <c r="H107" s="10" t="n"/>
      <c r="I107" s="9" t="n"/>
      <c r="J107" s="9" t="n"/>
      <c r="K107" s="9" t="n"/>
      <c r="L107" s="11">
        <f>IF(OR(B107="",G107="",G107=0),"",H107/G107)</f>
        <v/>
      </c>
      <c r="M107" s="11">
        <f>IF(OR(L107="",K107=""),"",K107*L107)</f>
        <v/>
      </c>
      <c r="N107" s="12">
        <f>IF(OR(B107="",K107=""),"",SUM(I107:J107)-K107)</f>
        <v/>
      </c>
      <c r="O107" s="11">
        <f>IF(OR(N107="",L107=""),"",N107*L107)</f>
        <v/>
      </c>
      <c r="P107" s="9" t="n"/>
      <c r="Q107" s="12">
        <f>IF(OR(B107="",P107="",K107=""),"",MAX(0,P107-K107))</f>
        <v/>
      </c>
      <c r="R107" s="13">
        <f>IF(OR(Q107="",G107="",G107=0),"",ROUNDUP(Q107/G107,0))</f>
        <v/>
      </c>
      <c r="S107" s="14">
        <f>IF(B107="","",IF(L107="","Add price and units",IF(K107="","Not counted",IF(N107&lt;0,"Check count or delivery",""))))</f>
        <v/>
      </c>
    </row>
    <row r="108">
      <c r="A108" s="8" t="n"/>
      <c r="B108" s="8" t="n"/>
      <c r="C108" s="8" t="n"/>
      <c r="D108" s="8" t="n"/>
      <c r="E108" s="8" t="n"/>
      <c r="F108" s="8" t="n"/>
      <c r="G108" s="9" t="n"/>
      <c r="H108" s="10" t="n"/>
      <c r="I108" s="9" t="n"/>
      <c r="J108" s="9" t="n"/>
      <c r="K108" s="9" t="n"/>
      <c r="L108" s="11">
        <f>IF(OR(B108="",G108="",G108=0),"",H108/G108)</f>
        <v/>
      </c>
      <c r="M108" s="11">
        <f>IF(OR(L108="",K108=""),"",K108*L108)</f>
        <v/>
      </c>
      <c r="N108" s="12">
        <f>IF(OR(B108="",K108=""),"",SUM(I108:J108)-K108)</f>
        <v/>
      </c>
      <c r="O108" s="11">
        <f>IF(OR(N108="",L108=""),"",N108*L108)</f>
        <v/>
      </c>
      <c r="P108" s="9" t="n"/>
      <c r="Q108" s="12">
        <f>IF(OR(B108="",P108="",K108=""),"",MAX(0,P108-K108))</f>
        <v/>
      </c>
      <c r="R108" s="13">
        <f>IF(OR(Q108="",G108="",G108=0),"",ROUNDUP(Q108/G108,0))</f>
        <v/>
      </c>
      <c r="S108" s="14">
        <f>IF(B108="","",IF(L108="","Add price and units",IF(K108="","Not counted",IF(N108&lt;0,"Check count or delivery",""))))</f>
        <v/>
      </c>
    </row>
    <row r="109">
      <c r="A109" s="8" t="n"/>
      <c r="B109" s="8" t="n"/>
      <c r="C109" s="8" t="n"/>
      <c r="D109" s="8" t="n"/>
      <c r="E109" s="8" t="n"/>
      <c r="F109" s="8" t="n"/>
      <c r="G109" s="9" t="n"/>
      <c r="H109" s="10" t="n"/>
      <c r="I109" s="9" t="n"/>
      <c r="J109" s="9" t="n"/>
      <c r="K109" s="9" t="n"/>
      <c r="L109" s="11">
        <f>IF(OR(B109="",G109="",G109=0),"",H109/G109)</f>
        <v/>
      </c>
      <c r="M109" s="11">
        <f>IF(OR(L109="",K109=""),"",K109*L109)</f>
        <v/>
      </c>
      <c r="N109" s="12">
        <f>IF(OR(B109="",K109=""),"",SUM(I109:J109)-K109)</f>
        <v/>
      </c>
      <c r="O109" s="11">
        <f>IF(OR(N109="",L109=""),"",N109*L109)</f>
        <v/>
      </c>
      <c r="P109" s="9" t="n"/>
      <c r="Q109" s="12">
        <f>IF(OR(B109="",P109="",K109=""),"",MAX(0,P109-K109))</f>
        <v/>
      </c>
      <c r="R109" s="13">
        <f>IF(OR(Q109="",G109="",G109=0),"",ROUNDUP(Q109/G109,0))</f>
        <v/>
      </c>
      <c r="S109" s="14">
        <f>IF(B109="","",IF(L109="","Add price and units",IF(K109="","Not counted",IF(N109&lt;0,"Check count or delivery",""))))</f>
        <v/>
      </c>
    </row>
    <row r="110">
      <c r="A110" s="8" t="n"/>
      <c r="B110" s="8" t="n"/>
      <c r="C110" s="8" t="n"/>
      <c r="D110" s="8" t="n"/>
      <c r="E110" s="8" t="n"/>
      <c r="F110" s="8" t="n"/>
      <c r="G110" s="9" t="n"/>
      <c r="H110" s="10" t="n"/>
      <c r="I110" s="9" t="n"/>
      <c r="J110" s="9" t="n"/>
      <c r="K110" s="9" t="n"/>
      <c r="L110" s="11">
        <f>IF(OR(B110="",G110="",G110=0),"",H110/G110)</f>
        <v/>
      </c>
      <c r="M110" s="11">
        <f>IF(OR(L110="",K110=""),"",K110*L110)</f>
        <v/>
      </c>
      <c r="N110" s="12">
        <f>IF(OR(B110="",K110=""),"",SUM(I110:J110)-K110)</f>
        <v/>
      </c>
      <c r="O110" s="11">
        <f>IF(OR(N110="",L110=""),"",N110*L110)</f>
        <v/>
      </c>
      <c r="P110" s="9" t="n"/>
      <c r="Q110" s="12">
        <f>IF(OR(B110="",P110="",K110=""),"",MAX(0,P110-K110))</f>
        <v/>
      </c>
      <c r="R110" s="13">
        <f>IF(OR(Q110="",G110="",G110=0),"",ROUNDUP(Q110/G110,0))</f>
        <v/>
      </c>
      <c r="S110" s="14">
        <f>IF(B110="","",IF(L110="","Add price and units",IF(K110="","Not counted",IF(N110&lt;0,"Check count or delivery",""))))</f>
        <v/>
      </c>
    </row>
    <row r="111">
      <c r="A111" s="8" t="n"/>
      <c r="B111" s="8" t="n"/>
      <c r="C111" s="8" t="n"/>
      <c r="D111" s="8" t="n"/>
      <c r="E111" s="8" t="n"/>
      <c r="F111" s="8" t="n"/>
      <c r="G111" s="9" t="n"/>
      <c r="H111" s="10" t="n"/>
      <c r="I111" s="9" t="n"/>
      <c r="J111" s="9" t="n"/>
      <c r="K111" s="9" t="n"/>
      <c r="L111" s="11">
        <f>IF(OR(B111="",G111="",G111=0),"",H111/G111)</f>
        <v/>
      </c>
      <c r="M111" s="11">
        <f>IF(OR(L111="",K111=""),"",K111*L111)</f>
        <v/>
      </c>
      <c r="N111" s="12">
        <f>IF(OR(B111="",K111=""),"",SUM(I111:J111)-K111)</f>
        <v/>
      </c>
      <c r="O111" s="11">
        <f>IF(OR(N111="",L111=""),"",N111*L111)</f>
        <v/>
      </c>
      <c r="P111" s="9" t="n"/>
      <c r="Q111" s="12">
        <f>IF(OR(B111="",P111="",K111=""),"",MAX(0,P111-K111))</f>
        <v/>
      </c>
      <c r="R111" s="13">
        <f>IF(OR(Q111="",G111="",G111=0),"",ROUNDUP(Q111/G111,0))</f>
        <v/>
      </c>
      <c r="S111" s="14">
        <f>IF(B111="","",IF(L111="","Add price and units",IF(K111="","Not counted",IF(N111&lt;0,"Check count or delivery",""))))</f>
        <v/>
      </c>
    </row>
    <row r="112">
      <c r="A112" s="8" t="n"/>
      <c r="B112" s="8" t="n"/>
      <c r="C112" s="8" t="n"/>
      <c r="D112" s="8" t="n"/>
      <c r="E112" s="8" t="n"/>
      <c r="F112" s="8" t="n"/>
      <c r="G112" s="9" t="n"/>
      <c r="H112" s="10" t="n"/>
      <c r="I112" s="9" t="n"/>
      <c r="J112" s="9" t="n"/>
      <c r="K112" s="9" t="n"/>
      <c r="L112" s="11">
        <f>IF(OR(B112="",G112="",G112=0),"",H112/G112)</f>
        <v/>
      </c>
      <c r="M112" s="11">
        <f>IF(OR(L112="",K112=""),"",K112*L112)</f>
        <v/>
      </c>
      <c r="N112" s="12">
        <f>IF(OR(B112="",K112=""),"",SUM(I112:J112)-K112)</f>
        <v/>
      </c>
      <c r="O112" s="11">
        <f>IF(OR(N112="",L112=""),"",N112*L112)</f>
        <v/>
      </c>
      <c r="P112" s="9" t="n"/>
      <c r="Q112" s="12">
        <f>IF(OR(B112="",P112="",K112=""),"",MAX(0,P112-K112))</f>
        <v/>
      </c>
      <c r="R112" s="13">
        <f>IF(OR(Q112="",G112="",G112=0),"",ROUNDUP(Q112/G112,0))</f>
        <v/>
      </c>
      <c r="S112" s="14">
        <f>IF(B112="","",IF(L112="","Add price and units",IF(K112="","Not counted",IF(N112&lt;0,"Check count or delivery",""))))</f>
        <v/>
      </c>
    </row>
    <row r="113">
      <c r="A113" s="8" t="n"/>
      <c r="B113" s="8" t="n"/>
      <c r="C113" s="8" t="n"/>
      <c r="D113" s="8" t="n"/>
      <c r="E113" s="8" t="n"/>
      <c r="F113" s="8" t="n"/>
      <c r="G113" s="9" t="n"/>
      <c r="H113" s="10" t="n"/>
      <c r="I113" s="9" t="n"/>
      <c r="J113" s="9" t="n"/>
      <c r="K113" s="9" t="n"/>
      <c r="L113" s="11">
        <f>IF(OR(B113="",G113="",G113=0),"",H113/G113)</f>
        <v/>
      </c>
      <c r="M113" s="11">
        <f>IF(OR(L113="",K113=""),"",K113*L113)</f>
        <v/>
      </c>
      <c r="N113" s="12">
        <f>IF(OR(B113="",K113=""),"",SUM(I113:J113)-K113)</f>
        <v/>
      </c>
      <c r="O113" s="11">
        <f>IF(OR(N113="",L113=""),"",N113*L113)</f>
        <v/>
      </c>
      <c r="P113" s="9" t="n"/>
      <c r="Q113" s="12">
        <f>IF(OR(B113="",P113="",K113=""),"",MAX(0,P113-K113))</f>
        <v/>
      </c>
      <c r="R113" s="13">
        <f>IF(OR(Q113="",G113="",G113=0),"",ROUNDUP(Q113/G113,0))</f>
        <v/>
      </c>
      <c r="S113" s="14">
        <f>IF(B113="","",IF(L113="","Add price and units",IF(K113="","Not counted",IF(N113&lt;0,"Check count or delivery",""))))</f>
        <v/>
      </c>
    </row>
    <row r="114">
      <c r="A114" s="8" t="n"/>
      <c r="B114" s="8" t="n"/>
      <c r="C114" s="8" t="n"/>
      <c r="D114" s="8" t="n"/>
      <c r="E114" s="8" t="n"/>
      <c r="F114" s="8" t="n"/>
      <c r="G114" s="9" t="n"/>
      <c r="H114" s="10" t="n"/>
      <c r="I114" s="9" t="n"/>
      <c r="J114" s="9" t="n"/>
      <c r="K114" s="9" t="n"/>
      <c r="L114" s="11">
        <f>IF(OR(B114="",G114="",G114=0),"",H114/G114)</f>
        <v/>
      </c>
      <c r="M114" s="11">
        <f>IF(OR(L114="",K114=""),"",K114*L114)</f>
        <v/>
      </c>
      <c r="N114" s="12">
        <f>IF(OR(B114="",K114=""),"",SUM(I114:J114)-K114)</f>
        <v/>
      </c>
      <c r="O114" s="11">
        <f>IF(OR(N114="",L114=""),"",N114*L114)</f>
        <v/>
      </c>
      <c r="P114" s="9" t="n"/>
      <c r="Q114" s="12">
        <f>IF(OR(B114="",P114="",K114=""),"",MAX(0,P114-K114))</f>
        <v/>
      </c>
      <c r="R114" s="13">
        <f>IF(OR(Q114="",G114="",G114=0),"",ROUNDUP(Q114/G114,0))</f>
        <v/>
      </c>
      <c r="S114" s="14">
        <f>IF(B114="","",IF(L114="","Add price and units",IF(K114="","Not counted",IF(N114&lt;0,"Check count or delivery",""))))</f>
        <v/>
      </c>
    </row>
    <row r="115">
      <c r="A115" s="8" t="n"/>
      <c r="B115" s="8" t="n"/>
      <c r="C115" s="8" t="n"/>
      <c r="D115" s="8" t="n"/>
      <c r="E115" s="8" t="n"/>
      <c r="F115" s="8" t="n"/>
      <c r="G115" s="9" t="n"/>
      <c r="H115" s="10" t="n"/>
      <c r="I115" s="9" t="n"/>
      <c r="J115" s="9" t="n"/>
      <c r="K115" s="9" t="n"/>
      <c r="L115" s="11">
        <f>IF(OR(B115="",G115="",G115=0),"",H115/G115)</f>
        <v/>
      </c>
      <c r="M115" s="11">
        <f>IF(OR(L115="",K115=""),"",K115*L115)</f>
        <v/>
      </c>
      <c r="N115" s="12">
        <f>IF(OR(B115="",K115=""),"",SUM(I115:J115)-K115)</f>
        <v/>
      </c>
      <c r="O115" s="11">
        <f>IF(OR(N115="",L115=""),"",N115*L115)</f>
        <v/>
      </c>
      <c r="P115" s="9" t="n"/>
      <c r="Q115" s="12">
        <f>IF(OR(B115="",P115="",K115=""),"",MAX(0,P115-K115))</f>
        <v/>
      </c>
      <c r="R115" s="13">
        <f>IF(OR(Q115="",G115="",G115=0),"",ROUNDUP(Q115/G115,0))</f>
        <v/>
      </c>
      <c r="S115" s="14">
        <f>IF(B115="","",IF(L115="","Add price and units",IF(K115="","Not counted",IF(N115&lt;0,"Check count or delivery",""))))</f>
        <v/>
      </c>
    </row>
    <row r="116">
      <c r="A116" s="8" t="n"/>
      <c r="B116" s="8" t="n"/>
      <c r="C116" s="8" t="n"/>
      <c r="D116" s="8" t="n"/>
      <c r="E116" s="8" t="n"/>
      <c r="F116" s="8" t="n"/>
      <c r="G116" s="9" t="n"/>
      <c r="H116" s="10" t="n"/>
      <c r="I116" s="9" t="n"/>
      <c r="J116" s="9" t="n"/>
      <c r="K116" s="9" t="n"/>
      <c r="L116" s="11">
        <f>IF(OR(B116="",G116="",G116=0),"",H116/G116)</f>
        <v/>
      </c>
      <c r="M116" s="11">
        <f>IF(OR(L116="",K116=""),"",K116*L116)</f>
        <v/>
      </c>
      <c r="N116" s="12">
        <f>IF(OR(B116="",K116=""),"",SUM(I116:J116)-K116)</f>
        <v/>
      </c>
      <c r="O116" s="11">
        <f>IF(OR(N116="",L116=""),"",N116*L116)</f>
        <v/>
      </c>
      <c r="P116" s="9" t="n"/>
      <c r="Q116" s="12">
        <f>IF(OR(B116="",P116="",K116=""),"",MAX(0,P116-K116))</f>
        <v/>
      </c>
      <c r="R116" s="13">
        <f>IF(OR(Q116="",G116="",G116=0),"",ROUNDUP(Q116/G116,0))</f>
        <v/>
      </c>
      <c r="S116" s="14">
        <f>IF(B116="","",IF(L116="","Add price and units",IF(K116="","Not counted",IF(N116&lt;0,"Check count or delivery",""))))</f>
        <v/>
      </c>
    </row>
    <row r="117">
      <c r="A117" s="8" t="n"/>
      <c r="B117" s="8" t="n"/>
      <c r="C117" s="8" t="n"/>
      <c r="D117" s="8" t="n"/>
      <c r="E117" s="8" t="n"/>
      <c r="F117" s="8" t="n"/>
      <c r="G117" s="9" t="n"/>
      <c r="H117" s="10" t="n"/>
      <c r="I117" s="9" t="n"/>
      <c r="J117" s="9" t="n"/>
      <c r="K117" s="9" t="n"/>
      <c r="L117" s="11">
        <f>IF(OR(B117="",G117="",G117=0),"",H117/G117)</f>
        <v/>
      </c>
      <c r="M117" s="11">
        <f>IF(OR(L117="",K117=""),"",K117*L117)</f>
        <v/>
      </c>
      <c r="N117" s="12">
        <f>IF(OR(B117="",K117=""),"",SUM(I117:J117)-K117)</f>
        <v/>
      </c>
      <c r="O117" s="11">
        <f>IF(OR(N117="",L117=""),"",N117*L117)</f>
        <v/>
      </c>
      <c r="P117" s="9" t="n"/>
      <c r="Q117" s="12">
        <f>IF(OR(B117="",P117="",K117=""),"",MAX(0,P117-K117))</f>
        <v/>
      </c>
      <c r="R117" s="13">
        <f>IF(OR(Q117="",G117="",G117=0),"",ROUNDUP(Q117/G117,0))</f>
        <v/>
      </c>
      <c r="S117" s="14">
        <f>IF(B117="","",IF(L117="","Add price and units",IF(K117="","Not counted",IF(N117&lt;0,"Check count or delivery",""))))</f>
        <v/>
      </c>
    </row>
    <row r="118">
      <c r="A118" s="8" t="n"/>
      <c r="B118" s="8" t="n"/>
      <c r="C118" s="8" t="n"/>
      <c r="D118" s="8" t="n"/>
      <c r="E118" s="8" t="n"/>
      <c r="F118" s="8" t="n"/>
      <c r="G118" s="9" t="n"/>
      <c r="H118" s="10" t="n"/>
      <c r="I118" s="9" t="n"/>
      <c r="J118" s="9" t="n"/>
      <c r="K118" s="9" t="n"/>
      <c r="L118" s="11">
        <f>IF(OR(B118="",G118="",G118=0),"",H118/G118)</f>
        <v/>
      </c>
      <c r="M118" s="11">
        <f>IF(OR(L118="",K118=""),"",K118*L118)</f>
        <v/>
      </c>
      <c r="N118" s="12">
        <f>IF(OR(B118="",K118=""),"",SUM(I118:J118)-K118)</f>
        <v/>
      </c>
      <c r="O118" s="11">
        <f>IF(OR(N118="",L118=""),"",N118*L118)</f>
        <v/>
      </c>
      <c r="P118" s="9" t="n"/>
      <c r="Q118" s="12">
        <f>IF(OR(B118="",P118="",K118=""),"",MAX(0,P118-K118))</f>
        <v/>
      </c>
      <c r="R118" s="13">
        <f>IF(OR(Q118="",G118="",G118=0),"",ROUNDUP(Q118/G118,0))</f>
        <v/>
      </c>
      <c r="S118" s="14">
        <f>IF(B118="","",IF(L118="","Add price and units",IF(K118="","Not counted",IF(N118&lt;0,"Check count or delivery",""))))</f>
        <v/>
      </c>
    </row>
    <row r="119">
      <c r="A119" s="8" t="n"/>
      <c r="B119" s="8" t="n"/>
      <c r="C119" s="8" t="n"/>
      <c r="D119" s="8" t="n"/>
      <c r="E119" s="8" t="n"/>
      <c r="F119" s="8" t="n"/>
      <c r="G119" s="9" t="n"/>
      <c r="H119" s="10" t="n"/>
      <c r="I119" s="9" t="n"/>
      <c r="J119" s="9" t="n"/>
      <c r="K119" s="9" t="n"/>
      <c r="L119" s="11">
        <f>IF(OR(B119="",G119="",G119=0),"",H119/G119)</f>
        <v/>
      </c>
      <c r="M119" s="11">
        <f>IF(OR(L119="",K119=""),"",K119*L119)</f>
        <v/>
      </c>
      <c r="N119" s="12">
        <f>IF(OR(B119="",K119=""),"",SUM(I119:J119)-K119)</f>
        <v/>
      </c>
      <c r="O119" s="11">
        <f>IF(OR(N119="",L119=""),"",N119*L119)</f>
        <v/>
      </c>
      <c r="P119" s="9" t="n"/>
      <c r="Q119" s="12">
        <f>IF(OR(B119="",P119="",K119=""),"",MAX(0,P119-K119))</f>
        <v/>
      </c>
      <c r="R119" s="13">
        <f>IF(OR(Q119="",G119="",G119=0),"",ROUNDUP(Q119/G119,0))</f>
        <v/>
      </c>
      <c r="S119" s="14">
        <f>IF(B119="","",IF(L119="","Add price and units",IF(K119="","Not counted",IF(N119&lt;0,"Check count or delivery",""))))</f>
        <v/>
      </c>
    </row>
    <row r="120">
      <c r="A120" s="8" t="n"/>
      <c r="B120" s="8" t="n"/>
      <c r="C120" s="8" t="n"/>
      <c r="D120" s="8" t="n"/>
      <c r="E120" s="8" t="n"/>
      <c r="F120" s="8" t="n"/>
      <c r="G120" s="9" t="n"/>
      <c r="H120" s="10" t="n"/>
      <c r="I120" s="9" t="n"/>
      <c r="J120" s="9" t="n"/>
      <c r="K120" s="9" t="n"/>
      <c r="L120" s="11">
        <f>IF(OR(B120="",G120="",G120=0),"",H120/G120)</f>
        <v/>
      </c>
      <c r="M120" s="11">
        <f>IF(OR(L120="",K120=""),"",K120*L120)</f>
        <v/>
      </c>
      <c r="N120" s="12">
        <f>IF(OR(B120="",K120=""),"",SUM(I120:J120)-K120)</f>
        <v/>
      </c>
      <c r="O120" s="11">
        <f>IF(OR(N120="",L120=""),"",N120*L120)</f>
        <v/>
      </c>
      <c r="P120" s="9" t="n"/>
      <c r="Q120" s="12">
        <f>IF(OR(B120="",P120="",K120=""),"",MAX(0,P120-K120))</f>
        <v/>
      </c>
      <c r="R120" s="13">
        <f>IF(OR(Q120="",G120="",G120=0),"",ROUNDUP(Q120/G120,0))</f>
        <v/>
      </c>
      <c r="S120" s="14">
        <f>IF(B120="","",IF(L120="","Add price and units",IF(K120="","Not counted",IF(N120&lt;0,"Check count or delivery",""))))</f>
        <v/>
      </c>
    </row>
    <row r="121">
      <c r="A121" s="8" t="n"/>
      <c r="B121" s="8" t="n"/>
      <c r="C121" s="8" t="n"/>
      <c r="D121" s="8" t="n"/>
      <c r="E121" s="8" t="n"/>
      <c r="F121" s="8" t="n"/>
      <c r="G121" s="9" t="n"/>
      <c r="H121" s="10" t="n"/>
      <c r="I121" s="9" t="n"/>
      <c r="J121" s="9" t="n"/>
      <c r="K121" s="9" t="n"/>
      <c r="L121" s="11">
        <f>IF(OR(B121="",G121="",G121=0),"",H121/G121)</f>
        <v/>
      </c>
      <c r="M121" s="11">
        <f>IF(OR(L121="",K121=""),"",K121*L121)</f>
        <v/>
      </c>
      <c r="N121" s="12">
        <f>IF(OR(B121="",K121=""),"",SUM(I121:J121)-K121)</f>
        <v/>
      </c>
      <c r="O121" s="11">
        <f>IF(OR(N121="",L121=""),"",N121*L121)</f>
        <v/>
      </c>
      <c r="P121" s="9" t="n"/>
      <c r="Q121" s="12">
        <f>IF(OR(B121="",P121="",K121=""),"",MAX(0,P121-K121))</f>
        <v/>
      </c>
      <c r="R121" s="13">
        <f>IF(OR(Q121="",G121="",G121=0),"",ROUNDUP(Q121/G121,0))</f>
        <v/>
      </c>
      <c r="S121" s="14">
        <f>IF(B121="","",IF(L121="","Add price and units",IF(K121="","Not counted",IF(N121&lt;0,"Check count or delivery",""))))</f>
        <v/>
      </c>
    </row>
    <row r="122">
      <c r="A122" s="8" t="n"/>
      <c r="B122" s="8" t="n"/>
      <c r="C122" s="8" t="n"/>
      <c r="D122" s="8" t="n"/>
      <c r="E122" s="8" t="n"/>
      <c r="F122" s="8" t="n"/>
      <c r="G122" s="9" t="n"/>
      <c r="H122" s="10" t="n"/>
      <c r="I122" s="9" t="n"/>
      <c r="J122" s="9" t="n"/>
      <c r="K122" s="9" t="n"/>
      <c r="L122" s="11">
        <f>IF(OR(B122="",G122="",G122=0),"",H122/G122)</f>
        <v/>
      </c>
      <c r="M122" s="11">
        <f>IF(OR(L122="",K122=""),"",K122*L122)</f>
        <v/>
      </c>
      <c r="N122" s="12">
        <f>IF(OR(B122="",K122=""),"",SUM(I122:J122)-K122)</f>
        <v/>
      </c>
      <c r="O122" s="11">
        <f>IF(OR(N122="",L122=""),"",N122*L122)</f>
        <v/>
      </c>
      <c r="P122" s="9" t="n"/>
      <c r="Q122" s="12">
        <f>IF(OR(B122="",P122="",K122=""),"",MAX(0,P122-K122))</f>
        <v/>
      </c>
      <c r="R122" s="13">
        <f>IF(OR(Q122="",G122="",G122=0),"",ROUNDUP(Q122/G122,0))</f>
        <v/>
      </c>
      <c r="S122" s="14">
        <f>IF(B122="","",IF(L122="","Add price and units",IF(K122="","Not counted",IF(N122&lt;0,"Check count or delivery",""))))</f>
        <v/>
      </c>
    </row>
    <row r="123">
      <c r="A123" s="8" t="n"/>
      <c r="B123" s="8" t="n"/>
      <c r="C123" s="8" t="n"/>
      <c r="D123" s="8" t="n"/>
      <c r="E123" s="8" t="n"/>
      <c r="F123" s="8" t="n"/>
      <c r="G123" s="9" t="n"/>
      <c r="H123" s="10" t="n"/>
      <c r="I123" s="9" t="n"/>
      <c r="J123" s="9" t="n"/>
      <c r="K123" s="9" t="n"/>
      <c r="L123" s="11">
        <f>IF(OR(B123="",G123="",G123=0),"",H123/G123)</f>
        <v/>
      </c>
      <c r="M123" s="11">
        <f>IF(OR(L123="",K123=""),"",K123*L123)</f>
        <v/>
      </c>
      <c r="N123" s="12">
        <f>IF(OR(B123="",K123=""),"",SUM(I123:J123)-K123)</f>
        <v/>
      </c>
      <c r="O123" s="11">
        <f>IF(OR(N123="",L123=""),"",N123*L123)</f>
        <v/>
      </c>
      <c r="P123" s="9" t="n"/>
      <c r="Q123" s="12">
        <f>IF(OR(B123="",P123="",K123=""),"",MAX(0,P123-K123))</f>
        <v/>
      </c>
      <c r="R123" s="13">
        <f>IF(OR(Q123="",G123="",G123=0),"",ROUNDUP(Q123/G123,0))</f>
        <v/>
      </c>
      <c r="S123" s="14">
        <f>IF(B123="","",IF(L123="","Add price and units",IF(K123="","Not counted",IF(N123&lt;0,"Check count or delivery",""))))</f>
        <v/>
      </c>
    </row>
    <row r="124">
      <c r="A124" s="8" t="n"/>
      <c r="B124" s="8" t="n"/>
      <c r="C124" s="8" t="n"/>
      <c r="D124" s="8" t="n"/>
      <c r="E124" s="8" t="n"/>
      <c r="F124" s="8" t="n"/>
      <c r="G124" s="9" t="n"/>
      <c r="H124" s="10" t="n"/>
      <c r="I124" s="9" t="n"/>
      <c r="J124" s="9" t="n"/>
      <c r="K124" s="9" t="n"/>
      <c r="L124" s="11">
        <f>IF(OR(B124="",G124="",G124=0),"",H124/G124)</f>
        <v/>
      </c>
      <c r="M124" s="11">
        <f>IF(OR(L124="",K124=""),"",K124*L124)</f>
        <v/>
      </c>
      <c r="N124" s="12">
        <f>IF(OR(B124="",K124=""),"",SUM(I124:J124)-K124)</f>
        <v/>
      </c>
      <c r="O124" s="11">
        <f>IF(OR(N124="",L124=""),"",N124*L124)</f>
        <v/>
      </c>
      <c r="P124" s="9" t="n"/>
      <c r="Q124" s="12">
        <f>IF(OR(B124="",P124="",K124=""),"",MAX(0,P124-K124))</f>
        <v/>
      </c>
      <c r="R124" s="13">
        <f>IF(OR(Q124="",G124="",G124=0),"",ROUNDUP(Q124/G124,0))</f>
        <v/>
      </c>
      <c r="S124" s="14">
        <f>IF(B124="","",IF(L124="","Add price and units",IF(K124="","Not counted",IF(N124&lt;0,"Check count or delivery",""))))</f>
        <v/>
      </c>
    </row>
    <row r="125">
      <c r="A125" s="8" t="n"/>
      <c r="B125" s="8" t="n"/>
      <c r="C125" s="8" t="n"/>
      <c r="D125" s="8" t="n"/>
      <c r="E125" s="8" t="n"/>
      <c r="F125" s="8" t="n"/>
      <c r="G125" s="9" t="n"/>
      <c r="H125" s="10" t="n"/>
      <c r="I125" s="9" t="n"/>
      <c r="J125" s="9" t="n"/>
      <c r="K125" s="9" t="n"/>
      <c r="L125" s="11">
        <f>IF(OR(B125="",G125="",G125=0),"",H125/G125)</f>
        <v/>
      </c>
      <c r="M125" s="11">
        <f>IF(OR(L125="",K125=""),"",K125*L125)</f>
        <v/>
      </c>
      <c r="N125" s="12">
        <f>IF(OR(B125="",K125=""),"",SUM(I125:J125)-K125)</f>
        <v/>
      </c>
      <c r="O125" s="11">
        <f>IF(OR(N125="",L125=""),"",N125*L125)</f>
        <v/>
      </c>
      <c r="P125" s="9" t="n"/>
      <c r="Q125" s="12">
        <f>IF(OR(B125="",P125="",K125=""),"",MAX(0,P125-K125))</f>
        <v/>
      </c>
      <c r="R125" s="13">
        <f>IF(OR(Q125="",G125="",G125=0),"",ROUNDUP(Q125/G125,0))</f>
        <v/>
      </c>
      <c r="S125" s="14">
        <f>IF(B125="","",IF(L125="","Add price and units",IF(K125="","Not counted",IF(N125&lt;0,"Check count or delivery",""))))</f>
        <v/>
      </c>
    </row>
    <row r="126">
      <c r="A126" s="8" t="n"/>
      <c r="B126" s="8" t="n"/>
      <c r="C126" s="8" t="n"/>
      <c r="D126" s="8" t="n"/>
      <c r="E126" s="8" t="n"/>
      <c r="F126" s="8" t="n"/>
      <c r="G126" s="9" t="n"/>
      <c r="H126" s="10" t="n"/>
      <c r="I126" s="9" t="n"/>
      <c r="J126" s="9" t="n"/>
      <c r="K126" s="9" t="n"/>
      <c r="L126" s="11">
        <f>IF(OR(B126="",G126="",G126=0),"",H126/G126)</f>
        <v/>
      </c>
      <c r="M126" s="11">
        <f>IF(OR(L126="",K126=""),"",K126*L126)</f>
        <v/>
      </c>
      <c r="N126" s="12">
        <f>IF(OR(B126="",K126=""),"",SUM(I126:J126)-K126)</f>
        <v/>
      </c>
      <c r="O126" s="11">
        <f>IF(OR(N126="",L126=""),"",N126*L126)</f>
        <v/>
      </c>
      <c r="P126" s="9" t="n"/>
      <c r="Q126" s="12">
        <f>IF(OR(B126="",P126="",K126=""),"",MAX(0,P126-K126))</f>
        <v/>
      </c>
      <c r="R126" s="13">
        <f>IF(OR(Q126="",G126="",G126=0),"",ROUNDUP(Q126/G126,0))</f>
        <v/>
      </c>
      <c r="S126" s="14">
        <f>IF(B126="","",IF(L126="","Add price and units",IF(K126="","Not counted",IF(N126&lt;0,"Check count or delivery",""))))</f>
        <v/>
      </c>
    </row>
    <row r="127">
      <c r="A127" s="8" t="n"/>
      <c r="B127" s="8" t="n"/>
      <c r="C127" s="8" t="n"/>
      <c r="D127" s="8" t="n"/>
      <c r="E127" s="8" t="n"/>
      <c r="F127" s="8" t="n"/>
      <c r="G127" s="9" t="n"/>
      <c r="H127" s="10" t="n"/>
      <c r="I127" s="9" t="n"/>
      <c r="J127" s="9" t="n"/>
      <c r="K127" s="9" t="n"/>
      <c r="L127" s="11">
        <f>IF(OR(B127="",G127="",G127=0),"",H127/G127)</f>
        <v/>
      </c>
      <c r="M127" s="11">
        <f>IF(OR(L127="",K127=""),"",K127*L127)</f>
        <v/>
      </c>
      <c r="N127" s="12">
        <f>IF(OR(B127="",K127=""),"",SUM(I127:J127)-K127)</f>
        <v/>
      </c>
      <c r="O127" s="11">
        <f>IF(OR(N127="",L127=""),"",N127*L127)</f>
        <v/>
      </c>
      <c r="P127" s="9" t="n"/>
      <c r="Q127" s="12">
        <f>IF(OR(B127="",P127="",K127=""),"",MAX(0,P127-K127))</f>
        <v/>
      </c>
      <c r="R127" s="13">
        <f>IF(OR(Q127="",G127="",G127=0),"",ROUNDUP(Q127/G127,0))</f>
        <v/>
      </c>
      <c r="S127" s="14">
        <f>IF(B127="","",IF(L127="","Add price and units",IF(K127="","Not counted",IF(N127&lt;0,"Check count or delivery",""))))</f>
        <v/>
      </c>
    </row>
    <row r="128">
      <c r="A128" s="8" t="n"/>
      <c r="B128" s="8" t="n"/>
      <c r="C128" s="8" t="n"/>
      <c r="D128" s="8" t="n"/>
      <c r="E128" s="8" t="n"/>
      <c r="F128" s="8" t="n"/>
      <c r="G128" s="9" t="n"/>
      <c r="H128" s="10" t="n"/>
      <c r="I128" s="9" t="n"/>
      <c r="J128" s="9" t="n"/>
      <c r="K128" s="9" t="n"/>
      <c r="L128" s="11">
        <f>IF(OR(B128="",G128="",G128=0),"",H128/G128)</f>
        <v/>
      </c>
      <c r="M128" s="11">
        <f>IF(OR(L128="",K128=""),"",K128*L128)</f>
        <v/>
      </c>
      <c r="N128" s="12">
        <f>IF(OR(B128="",K128=""),"",SUM(I128:J128)-K128)</f>
        <v/>
      </c>
      <c r="O128" s="11">
        <f>IF(OR(N128="",L128=""),"",N128*L128)</f>
        <v/>
      </c>
      <c r="P128" s="9" t="n"/>
      <c r="Q128" s="12">
        <f>IF(OR(B128="",P128="",K128=""),"",MAX(0,P128-K128))</f>
        <v/>
      </c>
      <c r="R128" s="13">
        <f>IF(OR(Q128="",G128="",G128=0),"",ROUNDUP(Q128/G128,0))</f>
        <v/>
      </c>
      <c r="S128" s="14">
        <f>IF(B128="","",IF(L128="","Add price and units",IF(K128="","Not counted",IF(N128&lt;0,"Check count or delivery",""))))</f>
        <v/>
      </c>
    </row>
    <row r="129">
      <c r="A129" s="8" t="n"/>
      <c r="B129" s="8" t="n"/>
      <c r="C129" s="8" t="n"/>
      <c r="D129" s="8" t="n"/>
      <c r="E129" s="8" t="n"/>
      <c r="F129" s="8" t="n"/>
      <c r="G129" s="9" t="n"/>
      <c r="H129" s="10" t="n"/>
      <c r="I129" s="9" t="n"/>
      <c r="J129" s="9" t="n"/>
      <c r="K129" s="9" t="n"/>
      <c r="L129" s="11">
        <f>IF(OR(B129="",G129="",G129=0),"",H129/G129)</f>
        <v/>
      </c>
      <c r="M129" s="11">
        <f>IF(OR(L129="",K129=""),"",K129*L129)</f>
        <v/>
      </c>
      <c r="N129" s="12">
        <f>IF(OR(B129="",K129=""),"",SUM(I129:J129)-K129)</f>
        <v/>
      </c>
      <c r="O129" s="11">
        <f>IF(OR(N129="",L129=""),"",N129*L129)</f>
        <v/>
      </c>
      <c r="P129" s="9" t="n"/>
      <c r="Q129" s="12">
        <f>IF(OR(B129="",P129="",K129=""),"",MAX(0,P129-K129))</f>
        <v/>
      </c>
      <c r="R129" s="13">
        <f>IF(OR(Q129="",G129="",G129=0),"",ROUNDUP(Q129/G129,0))</f>
        <v/>
      </c>
      <c r="S129" s="14">
        <f>IF(B129="","",IF(L129="","Add price and units",IF(K129="","Not counted",IF(N129&lt;0,"Check count or delivery",""))))</f>
        <v/>
      </c>
    </row>
    <row r="130">
      <c r="A130" s="8" t="n"/>
      <c r="B130" s="8" t="n"/>
      <c r="C130" s="8" t="n"/>
      <c r="D130" s="8" t="n"/>
      <c r="E130" s="8" t="n"/>
      <c r="F130" s="8" t="n"/>
      <c r="G130" s="9" t="n"/>
      <c r="H130" s="10" t="n"/>
      <c r="I130" s="9" t="n"/>
      <c r="J130" s="9" t="n"/>
      <c r="K130" s="9" t="n"/>
      <c r="L130" s="11">
        <f>IF(OR(B130="",G130="",G130=0),"",H130/G130)</f>
        <v/>
      </c>
      <c r="M130" s="11">
        <f>IF(OR(L130="",K130=""),"",K130*L130)</f>
        <v/>
      </c>
      <c r="N130" s="12">
        <f>IF(OR(B130="",K130=""),"",SUM(I130:J130)-K130)</f>
        <v/>
      </c>
      <c r="O130" s="11">
        <f>IF(OR(N130="",L130=""),"",N130*L130)</f>
        <v/>
      </c>
      <c r="P130" s="9" t="n"/>
      <c r="Q130" s="12">
        <f>IF(OR(B130="",P130="",K130=""),"",MAX(0,P130-K130))</f>
        <v/>
      </c>
      <c r="R130" s="13">
        <f>IF(OR(Q130="",G130="",G130=0),"",ROUNDUP(Q130/G130,0))</f>
        <v/>
      </c>
      <c r="S130" s="14">
        <f>IF(B130="","",IF(L130="","Add price and units",IF(K130="","Not counted",IF(N130&lt;0,"Check count or delivery",""))))</f>
        <v/>
      </c>
    </row>
    <row r="131">
      <c r="A131" s="8" t="n"/>
      <c r="B131" s="8" t="n"/>
      <c r="C131" s="8" t="n"/>
      <c r="D131" s="8" t="n"/>
      <c r="E131" s="8" t="n"/>
      <c r="F131" s="8" t="n"/>
      <c r="G131" s="9" t="n"/>
      <c r="H131" s="10" t="n"/>
      <c r="I131" s="9" t="n"/>
      <c r="J131" s="9" t="n"/>
      <c r="K131" s="9" t="n"/>
      <c r="L131" s="11">
        <f>IF(OR(B131="",G131="",G131=0),"",H131/G131)</f>
        <v/>
      </c>
      <c r="M131" s="11">
        <f>IF(OR(L131="",K131=""),"",K131*L131)</f>
        <v/>
      </c>
      <c r="N131" s="12">
        <f>IF(OR(B131="",K131=""),"",SUM(I131:J131)-K131)</f>
        <v/>
      </c>
      <c r="O131" s="11">
        <f>IF(OR(N131="",L131=""),"",N131*L131)</f>
        <v/>
      </c>
      <c r="P131" s="9" t="n"/>
      <c r="Q131" s="12">
        <f>IF(OR(B131="",P131="",K131=""),"",MAX(0,P131-K131))</f>
        <v/>
      </c>
      <c r="R131" s="13">
        <f>IF(OR(Q131="",G131="",G131=0),"",ROUNDUP(Q131/G131,0))</f>
        <v/>
      </c>
      <c r="S131" s="14">
        <f>IF(B131="","",IF(L131="","Add price and units",IF(K131="","Not counted",IF(N131&lt;0,"Check count or delivery",""))))</f>
        <v/>
      </c>
    </row>
    <row r="132">
      <c r="A132" s="8" t="n"/>
      <c r="B132" s="8" t="n"/>
      <c r="C132" s="8" t="n"/>
      <c r="D132" s="8" t="n"/>
      <c r="E132" s="8" t="n"/>
      <c r="F132" s="8" t="n"/>
      <c r="G132" s="9" t="n"/>
      <c r="H132" s="10" t="n"/>
      <c r="I132" s="9" t="n"/>
      <c r="J132" s="9" t="n"/>
      <c r="K132" s="9" t="n"/>
      <c r="L132" s="11">
        <f>IF(OR(B132="",G132="",G132=0),"",H132/G132)</f>
        <v/>
      </c>
      <c r="M132" s="11">
        <f>IF(OR(L132="",K132=""),"",K132*L132)</f>
        <v/>
      </c>
      <c r="N132" s="12">
        <f>IF(OR(B132="",K132=""),"",SUM(I132:J132)-K132)</f>
        <v/>
      </c>
      <c r="O132" s="11">
        <f>IF(OR(N132="",L132=""),"",N132*L132)</f>
        <v/>
      </c>
      <c r="P132" s="9" t="n"/>
      <c r="Q132" s="12">
        <f>IF(OR(B132="",P132="",K132=""),"",MAX(0,P132-K132))</f>
        <v/>
      </c>
      <c r="R132" s="13">
        <f>IF(OR(Q132="",G132="",G132=0),"",ROUNDUP(Q132/G132,0))</f>
        <v/>
      </c>
      <c r="S132" s="14">
        <f>IF(B132="","",IF(L132="","Add price and units",IF(K132="","Not counted",IF(N132&lt;0,"Check count or delivery",""))))</f>
        <v/>
      </c>
    </row>
    <row r="133">
      <c r="A133" s="8" t="n"/>
      <c r="B133" s="8" t="n"/>
      <c r="C133" s="8" t="n"/>
      <c r="D133" s="8" t="n"/>
      <c r="E133" s="8" t="n"/>
      <c r="F133" s="8" t="n"/>
      <c r="G133" s="9" t="n"/>
      <c r="H133" s="10" t="n"/>
      <c r="I133" s="9" t="n"/>
      <c r="J133" s="9" t="n"/>
      <c r="K133" s="9" t="n"/>
      <c r="L133" s="11">
        <f>IF(OR(B133="",G133="",G133=0),"",H133/G133)</f>
        <v/>
      </c>
      <c r="M133" s="11">
        <f>IF(OR(L133="",K133=""),"",K133*L133)</f>
        <v/>
      </c>
      <c r="N133" s="12">
        <f>IF(OR(B133="",K133=""),"",SUM(I133:J133)-K133)</f>
        <v/>
      </c>
      <c r="O133" s="11">
        <f>IF(OR(N133="",L133=""),"",N133*L133)</f>
        <v/>
      </c>
      <c r="P133" s="9" t="n"/>
      <c r="Q133" s="12">
        <f>IF(OR(B133="",P133="",K133=""),"",MAX(0,P133-K133))</f>
        <v/>
      </c>
      <c r="R133" s="13">
        <f>IF(OR(Q133="",G133="",G133=0),"",ROUNDUP(Q133/G133,0))</f>
        <v/>
      </c>
      <c r="S133" s="14">
        <f>IF(B133="","",IF(L133="","Add price and units",IF(K133="","Not counted",IF(N133&lt;0,"Check count or delivery",""))))</f>
        <v/>
      </c>
    </row>
    <row r="134">
      <c r="A134" s="8" t="n"/>
      <c r="B134" s="8" t="n"/>
      <c r="C134" s="8" t="n"/>
      <c r="D134" s="8" t="n"/>
      <c r="E134" s="8" t="n"/>
      <c r="F134" s="8" t="n"/>
      <c r="G134" s="9" t="n"/>
      <c r="H134" s="10" t="n"/>
      <c r="I134" s="9" t="n"/>
      <c r="J134" s="9" t="n"/>
      <c r="K134" s="9" t="n"/>
      <c r="L134" s="11">
        <f>IF(OR(B134="",G134="",G134=0),"",H134/G134)</f>
        <v/>
      </c>
      <c r="M134" s="11">
        <f>IF(OR(L134="",K134=""),"",K134*L134)</f>
        <v/>
      </c>
      <c r="N134" s="12">
        <f>IF(OR(B134="",K134=""),"",SUM(I134:J134)-K134)</f>
        <v/>
      </c>
      <c r="O134" s="11">
        <f>IF(OR(N134="",L134=""),"",N134*L134)</f>
        <v/>
      </c>
      <c r="P134" s="9" t="n"/>
      <c r="Q134" s="12">
        <f>IF(OR(B134="",P134="",K134=""),"",MAX(0,P134-K134))</f>
        <v/>
      </c>
      <c r="R134" s="13">
        <f>IF(OR(Q134="",G134="",G134=0),"",ROUNDUP(Q134/G134,0))</f>
        <v/>
      </c>
      <c r="S134" s="14">
        <f>IF(B134="","",IF(L134="","Add price and units",IF(K134="","Not counted",IF(N134&lt;0,"Check count or delivery",""))))</f>
        <v/>
      </c>
    </row>
    <row r="135">
      <c r="A135" s="8" t="n"/>
      <c r="B135" s="8" t="n"/>
      <c r="C135" s="8" t="n"/>
      <c r="D135" s="8" t="n"/>
      <c r="E135" s="8" t="n"/>
      <c r="F135" s="8" t="n"/>
      <c r="G135" s="9" t="n"/>
      <c r="H135" s="10" t="n"/>
      <c r="I135" s="9" t="n"/>
      <c r="J135" s="9" t="n"/>
      <c r="K135" s="9" t="n"/>
      <c r="L135" s="11">
        <f>IF(OR(B135="",G135="",G135=0),"",H135/G135)</f>
        <v/>
      </c>
      <c r="M135" s="11">
        <f>IF(OR(L135="",K135=""),"",K135*L135)</f>
        <v/>
      </c>
      <c r="N135" s="12">
        <f>IF(OR(B135="",K135=""),"",SUM(I135:J135)-K135)</f>
        <v/>
      </c>
      <c r="O135" s="11">
        <f>IF(OR(N135="",L135=""),"",N135*L135)</f>
        <v/>
      </c>
      <c r="P135" s="9" t="n"/>
      <c r="Q135" s="12">
        <f>IF(OR(B135="",P135="",K135=""),"",MAX(0,P135-K135))</f>
        <v/>
      </c>
      <c r="R135" s="13">
        <f>IF(OR(Q135="",G135="",G135=0),"",ROUNDUP(Q135/G135,0))</f>
        <v/>
      </c>
      <c r="S135" s="14">
        <f>IF(B135="","",IF(L135="","Add price and units",IF(K135="","Not counted",IF(N135&lt;0,"Check count or delivery",""))))</f>
        <v/>
      </c>
    </row>
    <row r="136">
      <c r="A136" s="8" t="n"/>
      <c r="B136" s="8" t="n"/>
      <c r="C136" s="8" t="n"/>
      <c r="D136" s="8" t="n"/>
      <c r="E136" s="8" t="n"/>
      <c r="F136" s="8" t="n"/>
      <c r="G136" s="9" t="n"/>
      <c r="H136" s="10" t="n"/>
      <c r="I136" s="9" t="n"/>
      <c r="J136" s="9" t="n"/>
      <c r="K136" s="9" t="n"/>
      <c r="L136" s="11">
        <f>IF(OR(B136="",G136="",G136=0),"",H136/G136)</f>
        <v/>
      </c>
      <c r="M136" s="11">
        <f>IF(OR(L136="",K136=""),"",K136*L136)</f>
        <v/>
      </c>
      <c r="N136" s="12">
        <f>IF(OR(B136="",K136=""),"",SUM(I136:J136)-K136)</f>
        <v/>
      </c>
      <c r="O136" s="11">
        <f>IF(OR(N136="",L136=""),"",N136*L136)</f>
        <v/>
      </c>
      <c r="P136" s="9" t="n"/>
      <c r="Q136" s="12">
        <f>IF(OR(B136="",P136="",K136=""),"",MAX(0,P136-K136))</f>
        <v/>
      </c>
      <c r="R136" s="13">
        <f>IF(OR(Q136="",G136="",G136=0),"",ROUNDUP(Q136/G136,0))</f>
        <v/>
      </c>
      <c r="S136" s="14">
        <f>IF(B136="","",IF(L136="","Add price and units",IF(K136="","Not counted",IF(N136&lt;0,"Check count or delivery",""))))</f>
        <v/>
      </c>
    </row>
    <row r="137">
      <c r="A137" s="8" t="n"/>
      <c r="B137" s="8" t="n"/>
      <c r="C137" s="8" t="n"/>
      <c r="D137" s="8" t="n"/>
      <c r="E137" s="8" t="n"/>
      <c r="F137" s="8" t="n"/>
      <c r="G137" s="9" t="n"/>
      <c r="H137" s="10" t="n"/>
      <c r="I137" s="9" t="n"/>
      <c r="J137" s="9" t="n"/>
      <c r="K137" s="9" t="n"/>
      <c r="L137" s="11">
        <f>IF(OR(B137="",G137="",G137=0),"",H137/G137)</f>
        <v/>
      </c>
      <c r="M137" s="11">
        <f>IF(OR(L137="",K137=""),"",K137*L137)</f>
        <v/>
      </c>
      <c r="N137" s="12">
        <f>IF(OR(B137="",K137=""),"",SUM(I137:J137)-K137)</f>
        <v/>
      </c>
      <c r="O137" s="11">
        <f>IF(OR(N137="",L137=""),"",N137*L137)</f>
        <v/>
      </c>
      <c r="P137" s="9" t="n"/>
      <c r="Q137" s="12">
        <f>IF(OR(B137="",P137="",K137=""),"",MAX(0,P137-K137))</f>
        <v/>
      </c>
      <c r="R137" s="13">
        <f>IF(OR(Q137="",G137="",G137=0),"",ROUNDUP(Q137/G137,0))</f>
        <v/>
      </c>
      <c r="S137" s="14">
        <f>IF(B137="","",IF(L137="","Add price and units",IF(K137="","Not counted",IF(N137&lt;0,"Check count or delivery",""))))</f>
        <v/>
      </c>
    </row>
    <row r="138">
      <c r="A138" s="8" t="n"/>
      <c r="B138" s="8" t="n"/>
      <c r="C138" s="8" t="n"/>
      <c r="D138" s="8" t="n"/>
      <c r="E138" s="8" t="n"/>
      <c r="F138" s="8" t="n"/>
      <c r="G138" s="9" t="n"/>
      <c r="H138" s="10" t="n"/>
      <c r="I138" s="9" t="n"/>
      <c r="J138" s="9" t="n"/>
      <c r="K138" s="9" t="n"/>
      <c r="L138" s="11">
        <f>IF(OR(B138="",G138="",G138=0),"",H138/G138)</f>
        <v/>
      </c>
      <c r="M138" s="11">
        <f>IF(OR(L138="",K138=""),"",K138*L138)</f>
        <v/>
      </c>
      <c r="N138" s="12">
        <f>IF(OR(B138="",K138=""),"",SUM(I138:J138)-K138)</f>
        <v/>
      </c>
      <c r="O138" s="11">
        <f>IF(OR(N138="",L138=""),"",N138*L138)</f>
        <v/>
      </c>
      <c r="P138" s="9" t="n"/>
      <c r="Q138" s="12">
        <f>IF(OR(B138="",P138="",K138=""),"",MAX(0,P138-K138))</f>
        <v/>
      </c>
      <c r="R138" s="13">
        <f>IF(OR(Q138="",G138="",G138=0),"",ROUNDUP(Q138/G138,0))</f>
        <v/>
      </c>
      <c r="S138" s="14">
        <f>IF(B138="","",IF(L138="","Add price and units",IF(K138="","Not counted",IF(N138&lt;0,"Check count or delivery",""))))</f>
        <v/>
      </c>
    </row>
    <row r="139">
      <c r="A139" s="8" t="n"/>
      <c r="B139" s="8" t="n"/>
      <c r="C139" s="8" t="n"/>
      <c r="D139" s="8" t="n"/>
      <c r="E139" s="8" t="n"/>
      <c r="F139" s="8" t="n"/>
      <c r="G139" s="9" t="n"/>
      <c r="H139" s="10" t="n"/>
      <c r="I139" s="9" t="n"/>
      <c r="J139" s="9" t="n"/>
      <c r="K139" s="9" t="n"/>
      <c r="L139" s="11">
        <f>IF(OR(B139="",G139="",G139=0),"",H139/G139)</f>
        <v/>
      </c>
      <c r="M139" s="11">
        <f>IF(OR(L139="",K139=""),"",K139*L139)</f>
        <v/>
      </c>
      <c r="N139" s="12">
        <f>IF(OR(B139="",K139=""),"",SUM(I139:J139)-K139)</f>
        <v/>
      </c>
      <c r="O139" s="11">
        <f>IF(OR(N139="",L139=""),"",N139*L139)</f>
        <v/>
      </c>
      <c r="P139" s="9" t="n"/>
      <c r="Q139" s="12">
        <f>IF(OR(B139="",P139="",K139=""),"",MAX(0,P139-K139))</f>
        <v/>
      </c>
      <c r="R139" s="13">
        <f>IF(OR(Q139="",G139="",G139=0),"",ROUNDUP(Q139/G139,0))</f>
        <v/>
      </c>
      <c r="S139" s="14">
        <f>IF(B139="","",IF(L139="","Add price and units",IF(K139="","Not counted",IF(N139&lt;0,"Check count or delivery",""))))</f>
        <v/>
      </c>
    </row>
    <row r="140">
      <c r="A140" s="8" t="n"/>
      <c r="B140" s="8" t="n"/>
      <c r="C140" s="8" t="n"/>
      <c r="D140" s="8" t="n"/>
      <c r="E140" s="8" t="n"/>
      <c r="F140" s="8" t="n"/>
      <c r="G140" s="9" t="n"/>
      <c r="H140" s="10" t="n"/>
      <c r="I140" s="9" t="n"/>
      <c r="J140" s="9" t="n"/>
      <c r="K140" s="9" t="n"/>
      <c r="L140" s="11">
        <f>IF(OR(B140="",G140="",G140=0),"",H140/G140)</f>
        <v/>
      </c>
      <c r="M140" s="11">
        <f>IF(OR(L140="",K140=""),"",K140*L140)</f>
        <v/>
      </c>
      <c r="N140" s="12">
        <f>IF(OR(B140="",K140=""),"",SUM(I140:J140)-K140)</f>
        <v/>
      </c>
      <c r="O140" s="11">
        <f>IF(OR(N140="",L140=""),"",N140*L140)</f>
        <v/>
      </c>
      <c r="P140" s="9" t="n"/>
      <c r="Q140" s="12">
        <f>IF(OR(B140="",P140="",K140=""),"",MAX(0,P140-K140))</f>
        <v/>
      </c>
      <c r="R140" s="13">
        <f>IF(OR(Q140="",G140="",G140=0),"",ROUNDUP(Q140/G140,0))</f>
        <v/>
      </c>
      <c r="S140" s="14">
        <f>IF(B140="","",IF(L140="","Add price and units",IF(K140="","Not counted",IF(N140&lt;0,"Check count or delivery",""))))</f>
        <v/>
      </c>
    </row>
    <row r="141">
      <c r="A141" s="8" t="n"/>
      <c r="B141" s="8" t="n"/>
      <c r="C141" s="8" t="n"/>
      <c r="D141" s="8" t="n"/>
      <c r="E141" s="8" t="n"/>
      <c r="F141" s="8" t="n"/>
      <c r="G141" s="9" t="n"/>
      <c r="H141" s="10" t="n"/>
      <c r="I141" s="9" t="n"/>
      <c r="J141" s="9" t="n"/>
      <c r="K141" s="9" t="n"/>
      <c r="L141" s="11">
        <f>IF(OR(B141="",G141="",G141=0),"",H141/G141)</f>
        <v/>
      </c>
      <c r="M141" s="11">
        <f>IF(OR(L141="",K141=""),"",K141*L141)</f>
        <v/>
      </c>
      <c r="N141" s="12">
        <f>IF(OR(B141="",K141=""),"",SUM(I141:J141)-K141)</f>
        <v/>
      </c>
      <c r="O141" s="11">
        <f>IF(OR(N141="",L141=""),"",N141*L141)</f>
        <v/>
      </c>
      <c r="P141" s="9" t="n"/>
      <c r="Q141" s="12">
        <f>IF(OR(B141="",P141="",K141=""),"",MAX(0,P141-K141))</f>
        <v/>
      </c>
      <c r="R141" s="13">
        <f>IF(OR(Q141="",G141="",G141=0),"",ROUNDUP(Q141/G141,0))</f>
        <v/>
      </c>
      <c r="S141" s="14">
        <f>IF(B141="","",IF(L141="","Add price and units",IF(K141="","Not counted",IF(N141&lt;0,"Check count or delivery",""))))</f>
        <v/>
      </c>
    </row>
    <row r="142">
      <c r="A142" s="8" t="n"/>
      <c r="B142" s="8" t="n"/>
      <c r="C142" s="8" t="n"/>
      <c r="D142" s="8" t="n"/>
      <c r="E142" s="8" t="n"/>
      <c r="F142" s="8" t="n"/>
      <c r="G142" s="9" t="n"/>
      <c r="H142" s="10" t="n"/>
      <c r="I142" s="9" t="n"/>
      <c r="J142" s="9" t="n"/>
      <c r="K142" s="9" t="n"/>
      <c r="L142" s="11">
        <f>IF(OR(B142="",G142="",G142=0),"",H142/G142)</f>
        <v/>
      </c>
      <c r="M142" s="11">
        <f>IF(OR(L142="",K142=""),"",K142*L142)</f>
        <v/>
      </c>
      <c r="N142" s="12">
        <f>IF(OR(B142="",K142=""),"",SUM(I142:J142)-K142)</f>
        <v/>
      </c>
      <c r="O142" s="11">
        <f>IF(OR(N142="",L142=""),"",N142*L142)</f>
        <v/>
      </c>
      <c r="P142" s="9" t="n"/>
      <c r="Q142" s="12">
        <f>IF(OR(B142="",P142="",K142=""),"",MAX(0,P142-K142))</f>
        <v/>
      </c>
      <c r="R142" s="13">
        <f>IF(OR(Q142="",G142="",G142=0),"",ROUNDUP(Q142/G142,0))</f>
        <v/>
      </c>
      <c r="S142" s="14">
        <f>IF(B142="","",IF(L142="","Add price and units",IF(K142="","Not counted",IF(N142&lt;0,"Check count or delivery",""))))</f>
        <v/>
      </c>
    </row>
    <row r="143">
      <c r="A143" s="8" t="n"/>
      <c r="B143" s="8" t="n"/>
      <c r="C143" s="8" t="n"/>
      <c r="D143" s="8" t="n"/>
      <c r="E143" s="8" t="n"/>
      <c r="F143" s="8" t="n"/>
      <c r="G143" s="9" t="n"/>
      <c r="H143" s="10" t="n"/>
      <c r="I143" s="9" t="n"/>
      <c r="J143" s="9" t="n"/>
      <c r="K143" s="9" t="n"/>
      <c r="L143" s="11">
        <f>IF(OR(B143="",G143="",G143=0),"",H143/G143)</f>
        <v/>
      </c>
      <c r="M143" s="11">
        <f>IF(OR(L143="",K143=""),"",K143*L143)</f>
        <v/>
      </c>
      <c r="N143" s="12">
        <f>IF(OR(B143="",K143=""),"",SUM(I143:J143)-K143)</f>
        <v/>
      </c>
      <c r="O143" s="11">
        <f>IF(OR(N143="",L143=""),"",N143*L143)</f>
        <v/>
      </c>
      <c r="P143" s="9" t="n"/>
      <c r="Q143" s="12">
        <f>IF(OR(B143="",P143="",K143=""),"",MAX(0,P143-K143))</f>
        <v/>
      </c>
      <c r="R143" s="13">
        <f>IF(OR(Q143="",G143="",G143=0),"",ROUNDUP(Q143/G143,0))</f>
        <v/>
      </c>
      <c r="S143" s="14">
        <f>IF(B143="","",IF(L143="","Add price and units",IF(K143="","Not counted",IF(N143&lt;0,"Check count or delivery",""))))</f>
        <v/>
      </c>
    </row>
    <row r="144">
      <c r="A144" s="8" t="n"/>
      <c r="B144" s="8" t="n"/>
      <c r="C144" s="8" t="n"/>
      <c r="D144" s="8" t="n"/>
      <c r="E144" s="8" t="n"/>
      <c r="F144" s="8" t="n"/>
      <c r="G144" s="9" t="n"/>
      <c r="H144" s="10" t="n"/>
      <c r="I144" s="9" t="n"/>
      <c r="J144" s="9" t="n"/>
      <c r="K144" s="9" t="n"/>
      <c r="L144" s="11">
        <f>IF(OR(B144="",G144="",G144=0),"",H144/G144)</f>
        <v/>
      </c>
      <c r="M144" s="11">
        <f>IF(OR(L144="",K144=""),"",K144*L144)</f>
        <v/>
      </c>
      <c r="N144" s="12">
        <f>IF(OR(B144="",K144=""),"",SUM(I144:J144)-K144)</f>
        <v/>
      </c>
      <c r="O144" s="11">
        <f>IF(OR(N144="",L144=""),"",N144*L144)</f>
        <v/>
      </c>
      <c r="P144" s="9" t="n"/>
      <c r="Q144" s="12">
        <f>IF(OR(B144="",P144="",K144=""),"",MAX(0,P144-K144))</f>
        <v/>
      </c>
      <c r="R144" s="13">
        <f>IF(OR(Q144="",G144="",G144=0),"",ROUNDUP(Q144/G144,0))</f>
        <v/>
      </c>
      <c r="S144" s="14">
        <f>IF(B144="","",IF(L144="","Add price and units",IF(K144="","Not counted",IF(N144&lt;0,"Check count or delivery",""))))</f>
        <v/>
      </c>
    </row>
    <row r="145">
      <c r="A145" s="8" t="n"/>
      <c r="B145" s="8" t="n"/>
      <c r="C145" s="8" t="n"/>
      <c r="D145" s="8" t="n"/>
      <c r="E145" s="8" t="n"/>
      <c r="F145" s="8" t="n"/>
      <c r="G145" s="9" t="n"/>
      <c r="H145" s="10" t="n"/>
      <c r="I145" s="9" t="n"/>
      <c r="J145" s="9" t="n"/>
      <c r="K145" s="9" t="n"/>
      <c r="L145" s="11">
        <f>IF(OR(B145="",G145="",G145=0),"",H145/G145)</f>
        <v/>
      </c>
      <c r="M145" s="11">
        <f>IF(OR(L145="",K145=""),"",K145*L145)</f>
        <v/>
      </c>
      <c r="N145" s="12">
        <f>IF(OR(B145="",K145=""),"",SUM(I145:J145)-K145)</f>
        <v/>
      </c>
      <c r="O145" s="11">
        <f>IF(OR(N145="",L145=""),"",N145*L145)</f>
        <v/>
      </c>
      <c r="P145" s="9" t="n"/>
      <c r="Q145" s="12">
        <f>IF(OR(B145="",P145="",K145=""),"",MAX(0,P145-K145))</f>
        <v/>
      </c>
      <c r="R145" s="13">
        <f>IF(OR(Q145="",G145="",G145=0),"",ROUNDUP(Q145/G145,0))</f>
        <v/>
      </c>
      <c r="S145" s="14">
        <f>IF(B145="","",IF(L145="","Add price and units",IF(K145="","Not counted",IF(N145&lt;0,"Check count or delivery",""))))</f>
        <v/>
      </c>
    </row>
    <row r="146">
      <c r="A146" s="8" t="n"/>
      <c r="B146" s="8" t="n"/>
      <c r="C146" s="8" t="n"/>
      <c r="D146" s="8" t="n"/>
      <c r="E146" s="8" t="n"/>
      <c r="F146" s="8" t="n"/>
      <c r="G146" s="9" t="n"/>
      <c r="H146" s="10" t="n"/>
      <c r="I146" s="9" t="n"/>
      <c r="J146" s="9" t="n"/>
      <c r="K146" s="9" t="n"/>
      <c r="L146" s="11">
        <f>IF(OR(B146="",G146="",G146=0),"",H146/G146)</f>
        <v/>
      </c>
      <c r="M146" s="11">
        <f>IF(OR(L146="",K146=""),"",K146*L146)</f>
        <v/>
      </c>
      <c r="N146" s="12">
        <f>IF(OR(B146="",K146=""),"",SUM(I146:J146)-K146)</f>
        <v/>
      </c>
      <c r="O146" s="11">
        <f>IF(OR(N146="",L146=""),"",N146*L146)</f>
        <v/>
      </c>
      <c r="P146" s="9" t="n"/>
      <c r="Q146" s="12">
        <f>IF(OR(B146="",P146="",K146=""),"",MAX(0,P146-K146))</f>
        <v/>
      </c>
      <c r="R146" s="13">
        <f>IF(OR(Q146="",G146="",G146=0),"",ROUNDUP(Q146/G146,0))</f>
        <v/>
      </c>
      <c r="S146" s="14">
        <f>IF(B146="","",IF(L146="","Add price and units",IF(K146="","Not counted",IF(N146&lt;0,"Check count or delivery",""))))</f>
        <v/>
      </c>
    </row>
    <row r="147">
      <c r="A147" s="8" t="n"/>
      <c r="B147" s="8" t="n"/>
      <c r="C147" s="8" t="n"/>
      <c r="D147" s="8" t="n"/>
      <c r="E147" s="8" t="n"/>
      <c r="F147" s="8" t="n"/>
      <c r="G147" s="9" t="n"/>
      <c r="H147" s="10" t="n"/>
      <c r="I147" s="9" t="n"/>
      <c r="J147" s="9" t="n"/>
      <c r="K147" s="9" t="n"/>
      <c r="L147" s="11">
        <f>IF(OR(B147="",G147="",G147=0),"",H147/G147)</f>
        <v/>
      </c>
      <c r="M147" s="11">
        <f>IF(OR(L147="",K147=""),"",K147*L147)</f>
        <v/>
      </c>
      <c r="N147" s="12">
        <f>IF(OR(B147="",K147=""),"",SUM(I147:J147)-K147)</f>
        <v/>
      </c>
      <c r="O147" s="11">
        <f>IF(OR(N147="",L147=""),"",N147*L147)</f>
        <v/>
      </c>
      <c r="P147" s="9" t="n"/>
      <c r="Q147" s="12">
        <f>IF(OR(B147="",P147="",K147=""),"",MAX(0,P147-K147))</f>
        <v/>
      </c>
      <c r="R147" s="13">
        <f>IF(OR(Q147="",G147="",G147=0),"",ROUNDUP(Q147/G147,0))</f>
        <v/>
      </c>
      <c r="S147" s="14">
        <f>IF(B147="","",IF(L147="","Add price and units",IF(K147="","Not counted",IF(N147&lt;0,"Check count or delivery",""))))</f>
        <v/>
      </c>
    </row>
    <row r="148">
      <c r="A148" s="8" t="n"/>
      <c r="B148" s="8" t="n"/>
      <c r="C148" s="8" t="n"/>
      <c r="D148" s="8" t="n"/>
      <c r="E148" s="8" t="n"/>
      <c r="F148" s="8" t="n"/>
      <c r="G148" s="9" t="n"/>
      <c r="H148" s="10" t="n"/>
      <c r="I148" s="9" t="n"/>
      <c r="J148" s="9" t="n"/>
      <c r="K148" s="9" t="n"/>
      <c r="L148" s="11">
        <f>IF(OR(B148="",G148="",G148=0),"",H148/G148)</f>
        <v/>
      </c>
      <c r="M148" s="11">
        <f>IF(OR(L148="",K148=""),"",K148*L148)</f>
        <v/>
      </c>
      <c r="N148" s="12">
        <f>IF(OR(B148="",K148=""),"",SUM(I148:J148)-K148)</f>
        <v/>
      </c>
      <c r="O148" s="11">
        <f>IF(OR(N148="",L148=""),"",N148*L148)</f>
        <v/>
      </c>
      <c r="P148" s="9" t="n"/>
      <c r="Q148" s="12">
        <f>IF(OR(B148="",P148="",K148=""),"",MAX(0,P148-K148))</f>
        <v/>
      </c>
      <c r="R148" s="13">
        <f>IF(OR(Q148="",G148="",G148=0),"",ROUNDUP(Q148/G148,0))</f>
        <v/>
      </c>
      <c r="S148" s="14">
        <f>IF(B148="","",IF(L148="","Add price and units",IF(K148="","Not counted",IF(N148&lt;0,"Check count or delivery",""))))</f>
        <v/>
      </c>
    </row>
    <row r="149">
      <c r="A149" s="8" t="n"/>
      <c r="B149" s="8" t="n"/>
      <c r="C149" s="8" t="n"/>
      <c r="D149" s="8" t="n"/>
      <c r="E149" s="8" t="n"/>
      <c r="F149" s="8" t="n"/>
      <c r="G149" s="9" t="n"/>
      <c r="H149" s="10" t="n"/>
      <c r="I149" s="9" t="n"/>
      <c r="J149" s="9" t="n"/>
      <c r="K149" s="9" t="n"/>
      <c r="L149" s="11">
        <f>IF(OR(B149="",G149="",G149=0),"",H149/G149)</f>
        <v/>
      </c>
      <c r="M149" s="11">
        <f>IF(OR(L149="",K149=""),"",K149*L149)</f>
        <v/>
      </c>
      <c r="N149" s="12">
        <f>IF(OR(B149="",K149=""),"",SUM(I149:J149)-K149)</f>
        <v/>
      </c>
      <c r="O149" s="11">
        <f>IF(OR(N149="",L149=""),"",N149*L149)</f>
        <v/>
      </c>
      <c r="P149" s="9" t="n"/>
      <c r="Q149" s="12">
        <f>IF(OR(B149="",P149="",K149=""),"",MAX(0,P149-K149))</f>
        <v/>
      </c>
      <c r="R149" s="13">
        <f>IF(OR(Q149="",G149="",G149=0),"",ROUNDUP(Q149/G149,0))</f>
        <v/>
      </c>
      <c r="S149" s="14">
        <f>IF(B149="","",IF(L149="","Add price and units",IF(K149="","Not counted",IF(N149&lt;0,"Check count or delivery",""))))</f>
        <v/>
      </c>
    </row>
    <row r="150">
      <c r="A150" s="8" t="n"/>
      <c r="B150" s="8" t="n"/>
      <c r="C150" s="8" t="n"/>
      <c r="D150" s="8" t="n"/>
      <c r="E150" s="8" t="n"/>
      <c r="F150" s="8" t="n"/>
      <c r="G150" s="9" t="n"/>
      <c r="H150" s="10" t="n"/>
      <c r="I150" s="9" t="n"/>
      <c r="J150" s="9" t="n"/>
      <c r="K150" s="9" t="n"/>
      <c r="L150" s="11">
        <f>IF(OR(B150="",G150="",G150=0),"",H150/G150)</f>
        <v/>
      </c>
      <c r="M150" s="11">
        <f>IF(OR(L150="",K150=""),"",K150*L150)</f>
        <v/>
      </c>
      <c r="N150" s="12">
        <f>IF(OR(B150="",K150=""),"",SUM(I150:J150)-K150)</f>
        <v/>
      </c>
      <c r="O150" s="11">
        <f>IF(OR(N150="",L150=""),"",N150*L150)</f>
        <v/>
      </c>
      <c r="P150" s="9" t="n"/>
      <c r="Q150" s="12">
        <f>IF(OR(B150="",P150="",K150=""),"",MAX(0,P150-K150))</f>
        <v/>
      </c>
      <c r="R150" s="13">
        <f>IF(OR(Q150="",G150="",G150=0),"",ROUNDUP(Q150/G150,0))</f>
        <v/>
      </c>
      <c r="S150" s="14">
        <f>IF(B150="","",IF(L150="","Add price and units",IF(K150="","Not counted",IF(N150&lt;0,"Check count or delivery",""))))</f>
        <v/>
      </c>
    </row>
    <row r="151">
      <c r="A151" s="8" t="n"/>
      <c r="B151" s="8" t="n"/>
      <c r="C151" s="8" t="n"/>
      <c r="D151" s="8" t="n"/>
      <c r="E151" s="8" t="n"/>
      <c r="F151" s="8" t="n"/>
      <c r="G151" s="9" t="n"/>
      <c r="H151" s="10" t="n"/>
      <c r="I151" s="9" t="n"/>
      <c r="J151" s="9" t="n"/>
      <c r="K151" s="9" t="n"/>
      <c r="L151" s="11">
        <f>IF(OR(B151="",G151="",G151=0),"",H151/G151)</f>
        <v/>
      </c>
      <c r="M151" s="11">
        <f>IF(OR(L151="",K151=""),"",K151*L151)</f>
        <v/>
      </c>
      <c r="N151" s="12">
        <f>IF(OR(B151="",K151=""),"",SUM(I151:J151)-K151)</f>
        <v/>
      </c>
      <c r="O151" s="11">
        <f>IF(OR(N151="",L151=""),"",N151*L151)</f>
        <v/>
      </c>
      <c r="P151" s="9" t="n"/>
      <c r="Q151" s="12">
        <f>IF(OR(B151="",P151="",K151=""),"",MAX(0,P151-K151))</f>
        <v/>
      </c>
      <c r="R151" s="13">
        <f>IF(OR(Q151="",G151="",G151=0),"",ROUNDUP(Q151/G151,0))</f>
        <v/>
      </c>
      <c r="S151" s="14">
        <f>IF(B151="","",IF(L151="","Add price and units",IF(K151="","Not counted",IF(N151&lt;0,"Check count or delivery",""))))</f>
        <v/>
      </c>
    </row>
    <row r="152">
      <c r="A152" s="8" t="n"/>
      <c r="B152" s="8" t="n"/>
      <c r="C152" s="8" t="n"/>
      <c r="D152" s="8" t="n"/>
      <c r="E152" s="8" t="n"/>
      <c r="F152" s="8" t="n"/>
      <c r="G152" s="9" t="n"/>
      <c r="H152" s="10" t="n"/>
      <c r="I152" s="9" t="n"/>
      <c r="J152" s="9" t="n"/>
      <c r="K152" s="9" t="n"/>
      <c r="L152" s="11">
        <f>IF(OR(B152="",G152="",G152=0),"",H152/G152)</f>
        <v/>
      </c>
      <c r="M152" s="11">
        <f>IF(OR(L152="",K152=""),"",K152*L152)</f>
        <v/>
      </c>
      <c r="N152" s="12">
        <f>IF(OR(B152="",K152=""),"",SUM(I152:J152)-K152)</f>
        <v/>
      </c>
      <c r="O152" s="11">
        <f>IF(OR(N152="",L152=""),"",N152*L152)</f>
        <v/>
      </c>
      <c r="P152" s="9" t="n"/>
      <c r="Q152" s="12">
        <f>IF(OR(B152="",P152="",K152=""),"",MAX(0,P152-K152))</f>
        <v/>
      </c>
      <c r="R152" s="13">
        <f>IF(OR(Q152="",G152="",G152=0),"",ROUNDUP(Q152/G152,0))</f>
        <v/>
      </c>
      <c r="S152" s="14">
        <f>IF(B152="","",IF(L152="","Add price and units",IF(K152="","Not counted",IF(N152&lt;0,"Check count or delivery",""))))</f>
        <v/>
      </c>
    </row>
    <row r="153">
      <c r="A153" s="8" t="n"/>
      <c r="B153" s="8" t="n"/>
      <c r="C153" s="8" t="n"/>
      <c r="D153" s="8" t="n"/>
      <c r="E153" s="8" t="n"/>
      <c r="F153" s="8" t="n"/>
      <c r="G153" s="9" t="n"/>
      <c r="H153" s="10" t="n"/>
      <c r="I153" s="9" t="n"/>
      <c r="J153" s="9" t="n"/>
      <c r="K153" s="9" t="n"/>
      <c r="L153" s="11">
        <f>IF(OR(B153="",G153="",G153=0),"",H153/G153)</f>
        <v/>
      </c>
      <c r="M153" s="11">
        <f>IF(OR(L153="",K153=""),"",K153*L153)</f>
        <v/>
      </c>
      <c r="N153" s="12">
        <f>IF(OR(B153="",K153=""),"",SUM(I153:J153)-K153)</f>
        <v/>
      </c>
      <c r="O153" s="11">
        <f>IF(OR(N153="",L153=""),"",N153*L153)</f>
        <v/>
      </c>
      <c r="P153" s="9" t="n"/>
      <c r="Q153" s="12">
        <f>IF(OR(B153="",P153="",K153=""),"",MAX(0,P153-K153))</f>
        <v/>
      </c>
      <c r="R153" s="13">
        <f>IF(OR(Q153="",G153="",G153=0),"",ROUNDUP(Q153/G153,0))</f>
        <v/>
      </c>
      <c r="S153" s="14">
        <f>IF(B153="","",IF(L153="","Add price and units",IF(K153="","Not counted",IF(N153&lt;0,"Check count or delivery",""))))</f>
        <v/>
      </c>
    </row>
    <row r="154">
      <c r="A154" s="8" t="n"/>
      <c r="B154" s="8" t="n"/>
      <c r="C154" s="8" t="n"/>
      <c r="D154" s="8" t="n"/>
      <c r="E154" s="8" t="n"/>
      <c r="F154" s="8" t="n"/>
      <c r="G154" s="9" t="n"/>
      <c r="H154" s="10" t="n"/>
      <c r="I154" s="9" t="n"/>
      <c r="J154" s="9" t="n"/>
      <c r="K154" s="9" t="n"/>
      <c r="L154" s="11">
        <f>IF(OR(B154="",G154="",G154=0),"",H154/G154)</f>
        <v/>
      </c>
      <c r="M154" s="11">
        <f>IF(OR(L154="",K154=""),"",K154*L154)</f>
        <v/>
      </c>
      <c r="N154" s="12">
        <f>IF(OR(B154="",K154=""),"",SUM(I154:J154)-K154)</f>
        <v/>
      </c>
      <c r="O154" s="11">
        <f>IF(OR(N154="",L154=""),"",N154*L154)</f>
        <v/>
      </c>
      <c r="P154" s="9" t="n"/>
      <c r="Q154" s="12">
        <f>IF(OR(B154="",P154="",K154=""),"",MAX(0,P154-K154))</f>
        <v/>
      </c>
      <c r="R154" s="13">
        <f>IF(OR(Q154="",G154="",G154=0),"",ROUNDUP(Q154/G154,0))</f>
        <v/>
      </c>
      <c r="S154" s="14">
        <f>IF(B154="","",IF(L154="","Add price and units",IF(K154="","Not counted",IF(N154&lt;0,"Check count or delivery",""))))</f>
        <v/>
      </c>
    </row>
  </sheetData>
  <dataValidations count="1">
    <dataValidation sqref="D5:D154" showDropDown="0" showInputMessage="0" showErrorMessage="1" allowBlank="1" error="Cost group must be Food or Bar" type="list">
      <formula1>"Food,Bar"</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31"/>
  <sheetViews>
    <sheetView showGridLines="1" workbookViewId="0">
      <selection activeCell="A1" sqref="A1"/>
    </sheetView>
  </sheetViews>
  <sheetFormatPr baseColWidth="8" defaultRowHeight="15"/>
  <cols>
    <col width="58" customWidth="1" min="1" max="1"/>
    <col width="14" customWidth="1" min="2" max="2"/>
    <col width="14" customWidth="1" min="3" max="3"/>
    <col width="14" customWidth="1" min="4" max="4"/>
    <col width="3" customWidth="1" min="5" max="5"/>
    <col width="22" customWidth="1" min="6" max="6"/>
    <col width="15" customWidth="1" min="7" max="7"/>
    <col width="16" customWidth="1" min="8" max="8"/>
    <col width="15" customWidth="1" min="9" max="9"/>
  </cols>
  <sheetData>
    <row r="1">
      <c r="A1" s="1" t="inlineStr">
        <is>
          <t>Food cost from inventory: [restaurant name]</t>
        </is>
      </c>
    </row>
    <row r="2">
      <c r="A2" s="3" t="inlineStr">
        <is>
          <t>Period start</t>
        </is>
      </c>
      <c r="B2" s="5" t="n"/>
      <c r="C2" s="6" t="inlineStr">
        <is>
          <t>Shaded cells are yours to type. Everything else is a formula.</t>
        </is>
      </c>
    </row>
    <row r="3">
      <c r="A3" s="3" t="inlineStr">
        <is>
          <t>Period end</t>
        </is>
      </c>
      <c r="B3" s="5" t="n"/>
    </row>
    <row r="4">
      <c r="A4" s="3" t="inlineStr">
        <is>
          <t>Days in period</t>
        </is>
      </c>
      <c r="B4" s="14">
        <f>IF(OR(B2="",B3=""),"",B3-B2+1)</f>
        <v/>
      </c>
    </row>
    <row r="6" ht="32" customHeight="1">
      <c r="A6" s="7" t="inlineStr">
        <is>
          <t>Cost of goods used</t>
        </is>
      </c>
      <c r="B6" s="7" t="inlineStr">
        <is>
          <t>Food</t>
        </is>
      </c>
      <c r="C6" s="7" t="inlineStr">
        <is>
          <t>Bar</t>
        </is>
      </c>
      <c r="D6" s="7" t="inlineStr">
        <is>
          <t>Total</t>
        </is>
      </c>
      <c r="F6" s="7" t="inlineStr">
        <is>
          <t>Storage area</t>
        </is>
      </c>
      <c r="G6" s="7" t="inlineStr">
        <is>
          <t>Value on hand</t>
        </is>
      </c>
      <c r="H6" s="7" t="inlineStr">
        <is>
          <t>Share</t>
        </is>
      </c>
    </row>
    <row r="7">
      <c r="A7" t="inlineStr">
        <is>
          <t>Opening inventory (last count's closing value)</t>
        </is>
      </c>
      <c r="B7" s="10" t="n"/>
      <c r="C7" s="10" t="n"/>
      <c r="D7" s="11">
        <f>B7+C7</f>
        <v/>
      </c>
      <c r="F7" s="8" t="n"/>
      <c r="G7" s="11">
        <f>IF(F7="","",SUMIF('Your count'!$A$5:$A$154,F7,'Your count'!$M$5:$M$154))</f>
        <v/>
      </c>
      <c r="H7" s="15">
        <f>IF(OR(F7="",N($D$9)=0),"",G7/$D$9)</f>
        <v/>
      </c>
    </row>
    <row r="8">
      <c r="A8" t="inlineStr">
        <is>
          <t>Plus: purchases (invoices received in the period, net of credits)</t>
        </is>
      </c>
      <c r="B8" s="10" t="n"/>
      <c r="C8" s="10" t="n"/>
      <c r="D8" s="11">
        <f>B8+C8</f>
        <v/>
      </c>
      <c r="F8" s="8" t="n"/>
      <c r="G8" s="11">
        <f>IF(F8="","",SUMIF('Your count'!$A$5:$A$154,F8,'Your count'!$M$5:$M$154))</f>
        <v/>
      </c>
      <c r="H8" s="15">
        <f>IF(OR(F8="",N($D$9)=0),"",G8/$D$9)</f>
        <v/>
      </c>
    </row>
    <row r="9">
      <c r="A9" t="inlineStr">
        <is>
          <t>Minus: closing inventory (this count)</t>
        </is>
      </c>
      <c r="B9" s="11">
        <f>SUMIF('Your count'!$D$5:$D$154,"Food",'Your count'!$M$5:$M$154)</f>
        <v/>
      </c>
      <c r="C9" s="11">
        <f>SUMIF('Your count'!$D$5:$D$154,"Bar",'Your count'!$M$5:$M$154)</f>
        <v/>
      </c>
      <c r="D9" s="11">
        <f>B9+C9</f>
        <v/>
      </c>
      <c r="F9" s="8" t="n"/>
      <c r="G9" s="11">
        <f>IF(F9="","",SUMIF('Your count'!$A$5:$A$154,F9,'Your count'!$M$5:$M$154))</f>
        <v/>
      </c>
      <c r="H9" s="15">
        <f>IF(OR(F9="",N($D$9)=0),"",G9/$D$9)</f>
        <v/>
      </c>
    </row>
    <row r="10">
      <c r="A10" s="3" t="inlineStr">
        <is>
          <t>Usage (cost of goods used): opening + purchases - closing</t>
        </is>
      </c>
      <c r="B10" s="11">
        <f>B7+B8-B9</f>
        <v/>
      </c>
      <c r="C10" s="11">
        <f>C7+C8-C9</f>
        <v/>
      </c>
      <c r="D10" s="11">
        <f>B10+C10</f>
        <v/>
      </c>
      <c r="F10" s="8" t="n"/>
      <c r="G10" s="11">
        <f>IF(F10="","",SUMIF('Your count'!$A$5:$A$154,F10,'Your count'!$M$5:$M$154))</f>
        <v/>
      </c>
      <c r="H10" s="15">
        <f>IF(OR(F10="",N($D$9)=0),"",G10/$D$9)</f>
        <v/>
      </c>
    </row>
    <row r="11">
      <c r="A11" t="inlineStr">
        <is>
          <t>Sales for the same period (from the POS, before tax and tips)</t>
        </is>
      </c>
      <c r="B11" s="10" t="n"/>
      <c r="C11" s="10" t="n"/>
      <c r="D11" s="11">
        <f>B11+C11</f>
        <v/>
      </c>
      <c r="F11" s="8" t="n"/>
      <c r="G11" s="11">
        <f>IF(F11="","",SUMIF('Your count'!$A$5:$A$154,F11,'Your count'!$M$5:$M$154))</f>
        <v/>
      </c>
      <c r="H11" s="15">
        <f>IF(OR(F11="",N($D$9)=0),"",G11/$D$9)</f>
        <v/>
      </c>
    </row>
    <row r="12">
      <c r="A12" s="3" t="inlineStr">
        <is>
          <t>Cost % (usage / sales)</t>
        </is>
      </c>
      <c r="B12" s="15">
        <f>IF(N(B11)&gt;0,B10/B11,"")</f>
        <v/>
      </c>
      <c r="C12" s="15">
        <f>IF(N(C11)&gt;0,C10/C11,"")</f>
        <v/>
      </c>
      <c r="D12" s="15">
        <f>IF(N(D11)&gt;0,D10/D11,"")</f>
        <v/>
      </c>
      <c r="F12" s="8" t="n"/>
      <c r="G12" s="11">
        <f>IF(F12="","",SUMIF('Your count'!$A$5:$A$154,F12,'Your count'!$M$5:$M$154))</f>
        <v/>
      </c>
      <c r="H12" s="15">
        <f>IF(OR(F12="",N($D$9)=0),"",G12/$D$9)</f>
        <v/>
      </c>
    </row>
    <row r="13">
      <c r="A13" t="inlineStr">
        <is>
          <t>Days of stock on hand</t>
        </is>
      </c>
      <c r="B13" s="16">
        <f>IF(OR($B$4="",B10&lt;=0),"",B9/(B10/$B$4))</f>
        <v/>
      </c>
      <c r="C13" s="16">
        <f>IF(OR($B$4="",C10&lt;=0),"",C9/(C10/$B$4))</f>
        <v/>
      </c>
      <c r="D13" s="16">
        <f>IF(OR($B$4="",D10&lt;=0),"",D9/(D10/$B$4))</f>
        <v/>
      </c>
      <c r="F13" s="8" t="n"/>
      <c r="G13" s="11">
        <f>IF(F13="","",SUMIF('Your count'!$A$5:$A$154,F13,'Your count'!$M$5:$M$154))</f>
        <v/>
      </c>
      <c r="H13" s="15">
        <f>IF(OR(F13="",N($D$9)=0),"",G13/$D$9)</f>
        <v/>
      </c>
    </row>
    <row r="14">
      <c r="F14" s="8" t="n"/>
      <c r="G14" s="11">
        <f>IF(F14="","",SUMIF('Your count'!$A$5:$A$154,F14,'Your count'!$M$5:$M$154))</f>
        <v/>
      </c>
      <c r="H14" s="15">
        <f>IF(OR(F14="",N($D$9)=0),"",G14/$D$9)</f>
        <v/>
      </c>
    </row>
    <row r="15">
      <c r="A15" t="inlineStr">
        <is>
          <t>Check: usage counted item by item</t>
        </is>
      </c>
      <c r="B15" s="11">
        <f>SUMIF('Your count'!$D$5:$D$154,"Food",'Your count'!$O$5:$O$154)</f>
        <v/>
      </c>
      <c r="C15" s="11">
        <f>SUMIF('Your count'!$D$5:$D$154,"Bar",'Your count'!$O$5:$O$154)</f>
        <v/>
      </c>
      <c r="D15" s="11">
        <f>B15+C15</f>
        <v/>
      </c>
    </row>
    <row r="16">
      <c r="A16" t="inlineStr">
        <is>
          <t>Check: difference (should be close to zero)</t>
        </is>
      </c>
      <c r="B16" s="11">
        <f>B10-B15</f>
        <v/>
      </c>
      <c r="C16" s="11">
        <f>C10-C15</f>
        <v/>
      </c>
      <c r="D16" s="11">
        <f>B16+C16</f>
        <v/>
      </c>
    </row>
    <row r="17" ht="32" customHeight="1">
      <c r="A17" s="17" t="inlineStr">
        <is>
          <t>If the difference isn't close to zero: a delivery wasn't written in 'Received', an invoice is missing, an item isn't on the count sheet, or a price changed.</t>
        </is>
      </c>
      <c r="F17" s="7" t="inlineStr">
        <is>
          <t>Category</t>
        </is>
      </c>
      <c r="G17" s="7" t="inlineStr">
        <is>
          <t>Value on hand</t>
        </is>
      </c>
      <c r="H17" s="7" t="inlineStr">
        <is>
          <t>Used this period</t>
        </is>
      </c>
      <c r="I17" s="7" t="inlineStr">
        <is>
          <t>Share of usage</t>
        </is>
      </c>
    </row>
    <row r="18">
      <c r="F18" s="8" t="n"/>
      <c r="G18" s="11">
        <f>IF(F18="","",SUMIF('Your count'!$C$5:$C$154,F18,'Your count'!$M$5:$M$154))</f>
        <v/>
      </c>
      <c r="H18" s="11">
        <f>IF(F18="","",SUMIF('Your count'!$C$5:$C$154,F18,'Your count'!$O$5:$O$154))</f>
        <v/>
      </c>
      <c r="I18" s="15">
        <f>IF(OR(F18="",N($D$15)=0),"",H18/$D$15)</f>
        <v/>
      </c>
    </row>
    <row r="19">
      <c r="F19" s="8" t="n"/>
      <c r="G19" s="11">
        <f>IF(F19="","",SUMIF('Your count'!$C$5:$C$154,F19,'Your count'!$M$5:$M$154))</f>
        <v/>
      </c>
      <c r="H19" s="11">
        <f>IF(F19="","",SUMIF('Your count'!$C$5:$C$154,F19,'Your count'!$O$5:$O$154))</f>
        <v/>
      </c>
      <c r="I19" s="15">
        <f>IF(OR(F19="",N($D$15)=0),"",H19/$D$15)</f>
        <v/>
      </c>
    </row>
    <row r="20">
      <c r="F20" s="8" t="n"/>
      <c r="G20" s="11">
        <f>IF(F20="","",SUMIF('Your count'!$C$5:$C$154,F20,'Your count'!$M$5:$M$154))</f>
        <v/>
      </c>
      <c r="H20" s="11">
        <f>IF(F20="","",SUMIF('Your count'!$C$5:$C$154,F20,'Your count'!$O$5:$O$154))</f>
        <v/>
      </c>
      <c r="I20" s="15">
        <f>IF(OR(F20="",N($D$15)=0),"",H20/$D$15)</f>
        <v/>
      </c>
    </row>
    <row r="21">
      <c r="F21" s="8" t="n"/>
      <c r="G21" s="11">
        <f>IF(F21="","",SUMIF('Your count'!$C$5:$C$154,F21,'Your count'!$M$5:$M$154))</f>
        <v/>
      </c>
      <c r="H21" s="11">
        <f>IF(F21="","",SUMIF('Your count'!$C$5:$C$154,F21,'Your count'!$O$5:$O$154))</f>
        <v/>
      </c>
      <c r="I21" s="15">
        <f>IF(OR(F21="",N($D$15)=0),"",H21/$D$15)</f>
        <v/>
      </c>
    </row>
    <row r="22">
      <c r="F22" s="8" t="n"/>
      <c r="G22" s="11">
        <f>IF(F22="","",SUMIF('Your count'!$C$5:$C$154,F22,'Your count'!$M$5:$M$154))</f>
        <v/>
      </c>
      <c r="H22" s="11">
        <f>IF(F22="","",SUMIF('Your count'!$C$5:$C$154,F22,'Your count'!$O$5:$O$154))</f>
        <v/>
      </c>
      <c r="I22" s="15">
        <f>IF(OR(F22="",N($D$15)=0),"",H22/$D$15)</f>
        <v/>
      </c>
    </row>
    <row r="23">
      <c r="F23" s="8" t="n"/>
      <c r="G23" s="11">
        <f>IF(F23="","",SUMIF('Your count'!$C$5:$C$154,F23,'Your count'!$M$5:$M$154))</f>
        <v/>
      </c>
      <c r="H23" s="11">
        <f>IF(F23="","",SUMIF('Your count'!$C$5:$C$154,F23,'Your count'!$O$5:$O$154))</f>
        <v/>
      </c>
      <c r="I23" s="15">
        <f>IF(OR(F23="",N($D$15)=0),"",H23/$D$15)</f>
        <v/>
      </c>
    </row>
    <row r="24">
      <c r="F24" s="8" t="n"/>
      <c r="G24" s="11">
        <f>IF(F24="","",SUMIF('Your count'!$C$5:$C$154,F24,'Your count'!$M$5:$M$154))</f>
        <v/>
      </c>
      <c r="H24" s="11">
        <f>IF(F24="","",SUMIF('Your count'!$C$5:$C$154,F24,'Your count'!$O$5:$O$154))</f>
        <v/>
      </c>
      <c r="I24" s="15">
        <f>IF(OR(F24="",N($D$15)=0),"",H24/$D$15)</f>
        <v/>
      </c>
    </row>
    <row r="25">
      <c r="F25" s="8" t="n"/>
      <c r="G25" s="11">
        <f>IF(F25="","",SUMIF('Your count'!$C$5:$C$154,F25,'Your count'!$M$5:$M$154))</f>
        <v/>
      </c>
      <c r="H25" s="11">
        <f>IF(F25="","",SUMIF('Your count'!$C$5:$C$154,F25,'Your count'!$O$5:$O$154))</f>
        <v/>
      </c>
      <c r="I25" s="15">
        <f>IF(OR(F25="",N($D$15)=0),"",H25/$D$15)</f>
        <v/>
      </c>
    </row>
    <row r="26">
      <c r="F26" s="8" t="n"/>
      <c r="G26" s="11">
        <f>IF(F26="","",SUMIF('Your count'!$C$5:$C$154,F26,'Your count'!$M$5:$M$154))</f>
        <v/>
      </c>
      <c r="H26" s="11">
        <f>IF(F26="","",SUMIF('Your count'!$C$5:$C$154,F26,'Your count'!$O$5:$O$154))</f>
        <v/>
      </c>
      <c r="I26" s="15">
        <f>IF(OR(F26="",N($D$15)=0),"",H26/$D$15)</f>
        <v/>
      </c>
    </row>
    <row r="27">
      <c r="F27" s="8" t="n"/>
      <c r="G27" s="11">
        <f>IF(F27="","",SUMIF('Your count'!$C$5:$C$154,F27,'Your count'!$M$5:$M$154))</f>
        <v/>
      </c>
      <c r="H27" s="11">
        <f>IF(F27="","",SUMIF('Your count'!$C$5:$C$154,F27,'Your count'!$O$5:$O$154))</f>
        <v/>
      </c>
      <c r="I27" s="15">
        <f>IF(OR(F27="",N($D$15)=0),"",H27/$D$15)</f>
        <v/>
      </c>
    </row>
    <row r="28">
      <c r="F28" s="8" t="n"/>
      <c r="G28" s="11">
        <f>IF(F28="","",SUMIF('Your count'!$C$5:$C$154,F28,'Your count'!$M$5:$M$154))</f>
        <v/>
      </c>
      <c r="H28" s="11">
        <f>IF(F28="","",SUMIF('Your count'!$C$5:$C$154,F28,'Your count'!$O$5:$O$154))</f>
        <v/>
      </c>
      <c r="I28" s="15">
        <f>IF(OR(F28="",N($D$15)=0),"",H28/$D$15)</f>
        <v/>
      </c>
    </row>
    <row r="29">
      <c r="F29" s="8" t="n"/>
      <c r="G29" s="11">
        <f>IF(F29="","",SUMIF('Your count'!$C$5:$C$154,F29,'Your count'!$M$5:$M$154))</f>
        <v/>
      </c>
      <c r="H29" s="11">
        <f>IF(F29="","",SUMIF('Your count'!$C$5:$C$154,F29,'Your count'!$O$5:$O$154))</f>
        <v/>
      </c>
      <c r="I29" s="15">
        <f>IF(OR(F29="",N($D$15)=0),"",H29/$D$15)</f>
        <v/>
      </c>
    </row>
    <row r="31">
      <c r="F31" s="6" t="inlineStr">
        <is>
          <t>Type each storage area and category once, spelled exactly as on the count 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2026-10-07T16:06:44Z</dcterms:created>
  <dcterms:modified xsi:type="dcterms:W3CDTF">2026-10-07T16:06:45Z</dcterms:modified>
</cp:coreProperties>
</file>