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YTD compare" sheetId="3" state="visible" r:id="rId3"/>
    <sheet xmlns:r="http://schemas.openxmlformats.org/officeDocument/2006/relationships" name="Charts" sheetId="4" state="visible" r:id="rId4"/>
    <sheet xmlns:r="http://schemas.openxmlformats.org/officeDocument/2006/relationships" name="Your 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$#,##0"/>
    <numFmt numFmtId="167" formatCode="0.0%"/>
  </numFmts>
  <fonts count="5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DBEAFE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4" fillId="3" borderId="0" pivotButton="0" quotePrefix="0" xfId="0"/>
    <xf numFmtId="0" fontId="4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revenue: March 2026 includes a $34,000 one-off order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D97706"/>
            </a:solidFill>
            <a:ln xmlns:a="http://schemas.openxmlformats.org/drawingml/2006/main">
              <a:solidFill>
                <a:srgbClr val="D97706"/>
              </a:solidFill>
              <a:prstDash val="solid"/>
            </a:ln>
          </spPr>
          <cat>
            <numRef>
              <f>'Data'!$A$11:$A$34</f>
            </numRef>
          </cat>
          <val>
            <numRef>
              <f>'Data'!$B$11:$B$34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Trailing 12-month revenue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38100">
              <a:solidFill>
                <a:srgbClr val="D9770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'Data'!$A$13:$A$34</f>
            </numRef>
          </cat>
          <val>
            <numRef>
              <f>'Data'!$E$13:$E$34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110000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Revenue, last 12 months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revenue: 2026 vs 2025</a:t>
            </a:r>
          </a:p>
        </rich>
      </tx>
    </title>
    <plotArea>
      <lineChart>
        <grouping val="standard"/>
        <ser>
          <idx val="0"/>
          <order val="0"/>
          <tx>
            <strRef>
              <f>'YTD compare'!B1</f>
            </strRef>
          </tx>
          <spPr>
            <a:ln xmlns:a="http://schemas.openxmlformats.org/drawingml/2006/main" w="38100">
              <a:solidFill>
                <a:srgbClr val="94A3B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'YTD compare'!$A$2:$A$13</f>
            </strRef>
          </cat>
          <val>
            <numRef>
              <f>'YTD compare'!$B$2:$B$13</f>
            </numRef>
          </val>
          <smooth val="0"/>
        </ser>
        <ser>
          <idx val="1"/>
          <order val="1"/>
          <tx>
            <strRef>
              <f>'YTD compare'!C1</f>
            </strRef>
          </tx>
          <spPr>
            <a:ln xmlns:a="http://schemas.openxmlformats.org/drawingml/2006/main" w="38100">
              <a:solidFill>
                <a:srgbClr val="D9770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'YTD compare'!$A$2:$A$13</f>
            </strRef>
          </cat>
          <val>
            <numRef>
              <f>'YTD compare'!$C$2:$C$13</f>
            </numRef>
          </val>
          <smooth val="0"/>
        </ser>
        <ser>
          <idx val="2"/>
          <order val="2"/>
          <tx>
            <strRef>
              <f>'YTD compare'!D1</f>
            </strRef>
          </tx>
          <spPr>
            <a:ln xmlns:a="http://schemas.openxmlformats.org/drawingml/2006/main" w="25400">
              <a:solidFill>
                <a:srgbClr val="D9770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'YTD compare'!$A$2:$A$13</f>
            </strRef>
          </cat>
          <val>
            <numRef>
              <f>'YTD compare'!$D$2:$D$13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since 1 January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3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21</row>
      <rowOff>0</rowOff>
    </from>
    <ext cx="93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42</row>
      <rowOff>0</rowOff>
    </from>
    <ext cx="936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Revenue chart practice workbook (parityai.pro/blog/revenue-chart)</t>
        </is>
      </c>
    </row>
    <row r="2">
      <c r="A2" s="2" t="inlineStr">
        <is>
          <t>Example data: Harrow Hardware is a fictional hardware store. All numbers are made up for practice.</t>
        </is>
      </c>
    </row>
    <row r="3">
      <c r="A3" s="2" t="inlineStr"/>
    </row>
    <row r="4">
      <c r="A4" s="3" t="inlineStr">
        <is>
          <t>Sheets</t>
        </is>
      </c>
    </row>
    <row r="5">
      <c r="A5" s="2" t="inlineStr">
        <is>
          <t>Data: one row per month, Jan 2024 to Sep 2026. Type into the blue-headed columns (Month, Revenue, One-off); the rest are formulas.</t>
        </is>
      </c>
    </row>
    <row r="6">
      <c r="A6" s="2" t="inlineStr">
        <is>
          <t>YTD compare: one row per month of the year, cumulative revenue this year and last year side by side.</t>
        </is>
      </c>
    </row>
    <row r="7">
      <c r="A7" s="2" t="inlineStr">
        <is>
          <t>Charts: the three charts from the post, built from those two sheets.</t>
        </is>
      </c>
    </row>
    <row r="8">
      <c r="A8" s="2" t="inlineStr">
        <is>
          <t>Your data: the same layout, empty, with the formulas ready. Paste your own months in.</t>
        </is>
      </c>
    </row>
    <row r="9">
      <c r="A9" s="2" t="inlineStr"/>
    </row>
    <row r="10">
      <c r="A10" s="3" t="inlineStr">
        <is>
          <t>Columns on Data</t>
        </is>
      </c>
    </row>
    <row r="11">
      <c r="A11" s="2" t="inlineStr">
        <is>
          <t>Month: the first day of each month, as a real date (not text).</t>
        </is>
      </c>
    </row>
    <row r="12">
      <c r="A12" s="2" t="inlineStr">
        <is>
          <t>Revenue: net revenue for the month, from your books (see parityai.pro/blog/how-to-calculate-revenue).</t>
        </is>
      </c>
    </row>
    <row r="13">
      <c r="A13" s="2" t="inlineStr">
        <is>
          <t>One-off: anything that will not repeat (a single large order, an insurance payout booked as income). Leave blank if none.</t>
        </is>
      </c>
    </row>
    <row r="14">
      <c r="A14" s="2" t="inlineStr">
        <is>
          <t>Everyday revenue = Revenue - One-off.</t>
        </is>
      </c>
    </row>
    <row r="15">
      <c r="A15" s="2" t="inlineStr">
        <is>
          <t>Trailing 12 months (TTM) = sum of this month and the 11 before it. It starts in month 12, because it needs 12 months.</t>
        </is>
      </c>
    </row>
    <row r="16">
      <c r="A16" s="2" t="inlineStr">
        <is>
          <t>Year / Month no.: helper columns, YEAR() and MONTH() of the date, used by the year-to-date formulas.</t>
        </is>
      </c>
    </row>
    <row r="17">
      <c r="A17" s="2" t="inlineStr">
        <is>
          <t>YTD = SUMIFS of Revenue for the same year, months up to and including this one.</t>
        </is>
      </c>
    </row>
    <row r="18">
      <c r="A18" s="2" t="inlineStr"/>
    </row>
    <row r="19">
      <c r="A19" s="3" t="inlineStr">
        <is>
          <t>Updating</t>
        </is>
      </c>
    </row>
    <row r="20">
      <c r="A20" s="2" t="inlineStr">
        <is>
          <t>Add a row at the bottom of Data for each new month, then extend the chart ranges (select a chart, drag the coloured range handles, or use Select Data).</t>
        </is>
      </c>
    </row>
    <row r="21">
      <c r="A21" s="2" t="inlineStr">
        <is>
          <t>In YTD compare, change the two year cells (B1 and C1) and the latest-month cell (F2) when a new year starts.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7" customWidth="1" min="4" max="4"/>
    <col width="19" customWidth="1" min="5" max="5"/>
    <col width="7" customWidth="1" min="6" max="6"/>
    <col width="10" customWidth="1" min="7" max="7"/>
    <col width="13" customWidth="1" min="8" max="8"/>
  </cols>
  <sheetData>
    <row r="1">
      <c r="A1" s="4" t="inlineStr">
        <is>
          <t>Month</t>
        </is>
      </c>
      <c r="B1" s="4" t="inlineStr">
        <is>
          <t>Revenue</t>
        </is>
      </c>
      <c r="C1" s="4" t="inlineStr">
        <is>
          <t>One-off</t>
        </is>
      </c>
      <c r="D1" s="5" t="inlineStr">
        <is>
          <t>Everyday revenue</t>
        </is>
      </c>
      <c r="E1" s="5" t="inlineStr">
        <is>
          <t>Trailing 12 months</t>
        </is>
      </c>
      <c r="F1" s="5" t="inlineStr">
        <is>
          <t>Year</t>
        </is>
      </c>
      <c r="G1" s="5" t="inlineStr">
        <is>
          <t>Month no.</t>
        </is>
      </c>
      <c r="H1" s="5" t="inlineStr">
        <is>
          <t>YTD</t>
        </is>
      </c>
      <c r="J1" s="6" t="inlineStr">
        <is>
          <t>Note</t>
        </is>
      </c>
    </row>
    <row r="2">
      <c r="A2" s="7" t="n">
        <v>45292</v>
      </c>
      <c r="B2" s="8" t="n">
        <v>75600</v>
      </c>
      <c r="C2" s="8" t="n"/>
      <c r="D2" s="8">
        <f>IF(B2="","",B2-N(C2))</f>
        <v/>
      </c>
      <c r="E2" s="8" t="n"/>
      <c r="F2">
        <f>IF(A2="","",YEAR(A2))</f>
        <v/>
      </c>
      <c r="G2">
        <f>IF(A2="","",MONTH(A2))</f>
        <v/>
      </c>
      <c r="H2" s="8">
        <f>IF(B2="","",SUMIFS($B$2:$B$34,$F$2:$F$34,F2,$G$2:$G$34,"&lt;="&amp;G2))</f>
        <v/>
      </c>
      <c r="J2" t="inlineStr">
        <is>
          <t>Mar 2026 one-off: $34,000 school-district order.</t>
        </is>
      </c>
    </row>
    <row r="3">
      <c r="A3" s="7" t="n">
        <v>45323</v>
      </c>
      <c r="B3" s="8" t="n">
        <v>76300</v>
      </c>
      <c r="C3" s="8" t="n"/>
      <c r="D3" s="8">
        <f>IF(B3="","",B3-N(C3))</f>
        <v/>
      </c>
      <c r="E3" s="8" t="n"/>
      <c r="F3">
        <f>IF(A3="","",YEAR(A3))</f>
        <v/>
      </c>
      <c r="G3">
        <f>IF(A3="","",MONTH(A3))</f>
        <v/>
      </c>
      <c r="H3" s="8">
        <f>IF(B3="","",SUMIFS($B$2:$B$34,$F$2:$F$34,F3,$G$2:$G$34,"&lt;="&amp;G3))</f>
        <v/>
      </c>
      <c r="J3" t="inlineStr">
        <is>
          <t>Trailing 12 months is blank until 12 months of data exist (rows 2-12).</t>
        </is>
      </c>
    </row>
    <row r="4">
      <c r="A4" s="7" t="n">
        <v>45352</v>
      </c>
      <c r="B4" s="8" t="n">
        <v>96700</v>
      </c>
      <c r="C4" s="8" t="n"/>
      <c r="D4" s="8">
        <f>IF(B4="","",B4-N(C4))</f>
        <v/>
      </c>
      <c r="E4" s="8" t="n"/>
      <c r="F4">
        <f>IF(A4="","",YEAR(A4))</f>
        <v/>
      </c>
      <c r="G4">
        <f>IF(A4="","",MONTH(A4))</f>
        <v/>
      </c>
      <c r="H4" s="8">
        <f>IF(B4="","",SUMIFS($B$2:$B$34,$F$2:$F$34,F4,$G$2:$G$34,"&lt;="&amp;G4))</f>
        <v/>
      </c>
    </row>
    <row r="5">
      <c r="A5" s="7" t="n">
        <v>45383</v>
      </c>
      <c r="B5" s="8" t="n">
        <v>108500</v>
      </c>
      <c r="C5" s="8" t="n"/>
      <c r="D5" s="8">
        <f>IF(B5="","",B5-N(C5))</f>
        <v/>
      </c>
      <c r="E5" s="8" t="n"/>
      <c r="F5">
        <f>IF(A5="","",YEAR(A5))</f>
        <v/>
      </c>
      <c r="G5">
        <f>IF(A5="","",MONTH(A5))</f>
        <v/>
      </c>
      <c r="H5" s="8">
        <f>IF(B5="","",SUMIFS($B$2:$B$34,$F$2:$F$34,F5,$G$2:$G$34,"&lt;="&amp;G5))</f>
        <v/>
      </c>
    </row>
    <row r="6">
      <c r="A6" s="7" t="n">
        <v>45413</v>
      </c>
      <c r="B6" s="8" t="n">
        <v>119000</v>
      </c>
      <c r="C6" s="8" t="n"/>
      <c r="D6" s="8">
        <f>IF(B6="","",B6-N(C6))</f>
        <v/>
      </c>
      <c r="E6" s="8" t="n"/>
      <c r="F6">
        <f>IF(A6="","",YEAR(A6))</f>
        <v/>
      </c>
      <c r="G6">
        <f>IF(A6="","",MONTH(A6))</f>
        <v/>
      </c>
      <c r="H6" s="8">
        <f>IF(B6="","",SUMIFS($B$2:$B$34,$F$2:$F$34,F6,$G$2:$G$34,"&lt;="&amp;G6))</f>
        <v/>
      </c>
    </row>
    <row r="7">
      <c r="A7" s="7" t="n">
        <v>45444</v>
      </c>
      <c r="B7" s="8" t="n">
        <v>117000</v>
      </c>
      <c r="C7" s="8" t="n"/>
      <c r="D7" s="8">
        <f>IF(B7="","",B7-N(C7))</f>
        <v/>
      </c>
      <c r="E7" s="8" t="n"/>
      <c r="F7">
        <f>IF(A7="","",YEAR(A7))</f>
        <v/>
      </c>
      <c r="G7">
        <f>IF(A7="","",MONTH(A7))</f>
        <v/>
      </c>
      <c r="H7" s="8">
        <f>IF(B7="","",SUMIFS($B$2:$B$34,$F$2:$F$34,F7,$G$2:$G$34,"&lt;="&amp;G7))</f>
        <v/>
      </c>
    </row>
    <row r="8">
      <c r="A8" s="7" t="n">
        <v>45474</v>
      </c>
      <c r="B8" s="8" t="n">
        <v>101100</v>
      </c>
      <c r="C8" s="8" t="n"/>
      <c r="D8" s="8">
        <f>IF(B8="","",B8-N(C8))</f>
        <v/>
      </c>
      <c r="E8" s="8" t="n"/>
      <c r="F8">
        <f>IF(A8="","",YEAR(A8))</f>
        <v/>
      </c>
      <c r="G8">
        <f>IF(A8="","",MONTH(A8))</f>
        <v/>
      </c>
      <c r="H8" s="8">
        <f>IF(B8="","",SUMIFS($B$2:$B$34,$F$2:$F$34,F8,$G$2:$G$34,"&lt;="&amp;G8))</f>
        <v/>
      </c>
    </row>
    <row r="9">
      <c r="A9" s="7" t="n">
        <v>45505</v>
      </c>
      <c r="B9" s="8" t="n">
        <v>99700</v>
      </c>
      <c r="C9" s="8" t="n"/>
      <c r="D9" s="8">
        <f>IF(B9="","",B9-N(C9))</f>
        <v/>
      </c>
      <c r="E9" s="8" t="n"/>
      <c r="F9">
        <f>IF(A9="","",YEAR(A9))</f>
        <v/>
      </c>
      <c r="G9">
        <f>IF(A9="","",MONTH(A9))</f>
        <v/>
      </c>
      <c r="H9" s="8">
        <f>IF(B9="","",SUMIFS($B$2:$B$34,$F$2:$F$34,F9,$G$2:$G$34,"&lt;="&amp;G9))</f>
        <v/>
      </c>
    </row>
    <row r="10">
      <c r="A10" s="7" t="n">
        <v>45536</v>
      </c>
      <c r="B10" s="8" t="n">
        <v>94200</v>
      </c>
      <c r="C10" s="8" t="n"/>
      <c r="D10" s="8">
        <f>IF(B10="","",B10-N(C10))</f>
        <v/>
      </c>
      <c r="E10" s="8" t="n"/>
      <c r="F10">
        <f>IF(A10="","",YEAR(A10))</f>
        <v/>
      </c>
      <c r="G10">
        <f>IF(A10="","",MONTH(A10))</f>
        <v/>
      </c>
      <c r="H10" s="8">
        <f>IF(B10="","",SUMIFS($B$2:$B$34,$F$2:$F$34,F10,$G$2:$G$34,"&lt;="&amp;G10))</f>
        <v/>
      </c>
    </row>
    <row r="11">
      <c r="A11" s="7" t="n">
        <v>45566</v>
      </c>
      <c r="B11" s="8" t="n">
        <v>99500</v>
      </c>
      <c r="C11" s="8" t="n"/>
      <c r="D11" s="8">
        <f>IF(B11="","",B11-N(C11))</f>
        <v/>
      </c>
      <c r="E11" s="8" t="n"/>
      <c r="F11">
        <f>IF(A11="","",YEAR(A11))</f>
        <v/>
      </c>
      <c r="G11">
        <f>IF(A11="","",MONTH(A11))</f>
        <v/>
      </c>
      <c r="H11" s="8">
        <f>IF(B11="","",SUMIFS($B$2:$B$34,$F$2:$F$34,F11,$G$2:$G$34,"&lt;="&amp;G11))</f>
        <v/>
      </c>
    </row>
    <row r="12">
      <c r="A12" s="7" t="n">
        <v>45597</v>
      </c>
      <c r="B12" s="8" t="n">
        <v>92000</v>
      </c>
      <c r="C12" s="8" t="n"/>
      <c r="D12" s="8">
        <f>IF(B12="","",B12-N(C12))</f>
        <v/>
      </c>
      <c r="E12" s="8" t="n"/>
      <c r="F12">
        <f>IF(A12="","",YEAR(A12))</f>
        <v/>
      </c>
      <c r="G12">
        <f>IF(A12="","",MONTH(A12))</f>
        <v/>
      </c>
      <c r="H12" s="8">
        <f>IF(B12="","",SUMIFS($B$2:$B$34,$F$2:$F$34,F12,$G$2:$G$34,"&lt;="&amp;G12))</f>
        <v/>
      </c>
    </row>
    <row r="13">
      <c r="A13" s="7" t="n">
        <v>45627</v>
      </c>
      <c r="B13" s="8" t="n">
        <v>98300</v>
      </c>
      <c r="C13" s="8" t="n"/>
      <c r="D13" s="8">
        <f>IF(B13="","",B13-N(C13))</f>
        <v/>
      </c>
      <c r="E13" s="8">
        <f>IF(COUNT(B2:B13)=12,SUM(B2:B13),"")</f>
        <v/>
      </c>
      <c r="F13">
        <f>IF(A13="","",YEAR(A13))</f>
        <v/>
      </c>
      <c r="G13">
        <f>IF(A13="","",MONTH(A13))</f>
        <v/>
      </c>
      <c r="H13" s="8">
        <f>IF(B13="","",SUMIFS($B$2:$B$34,$F$2:$F$34,F13,$G$2:$G$34,"&lt;="&amp;G13))</f>
        <v/>
      </c>
    </row>
    <row r="14">
      <c r="A14" s="7" t="n">
        <v>45658</v>
      </c>
      <c r="B14" s="8" t="n">
        <v>77800</v>
      </c>
      <c r="C14" s="8" t="n"/>
      <c r="D14" s="8">
        <f>IF(B14="","",B14-N(C14))</f>
        <v/>
      </c>
      <c r="E14" s="8">
        <f>IF(COUNT(B3:B14)=12,SUM(B3:B14),"")</f>
        <v/>
      </c>
      <c r="F14">
        <f>IF(A14="","",YEAR(A14))</f>
        <v/>
      </c>
      <c r="G14">
        <f>IF(A14="","",MONTH(A14))</f>
        <v/>
      </c>
      <c r="H14" s="8">
        <f>IF(B14="","",SUMIFS($B$2:$B$34,$F$2:$F$34,F14,$G$2:$G$34,"&lt;="&amp;G14))</f>
        <v/>
      </c>
    </row>
    <row r="15">
      <c r="A15" s="7" t="n">
        <v>45689</v>
      </c>
      <c r="B15" s="8" t="n">
        <v>82500</v>
      </c>
      <c r="C15" s="8" t="n"/>
      <c r="D15" s="8">
        <f>IF(B15="","",B15-N(C15))</f>
        <v/>
      </c>
      <c r="E15" s="8">
        <f>IF(COUNT(B4:B15)=12,SUM(B4:B15),"")</f>
        <v/>
      </c>
      <c r="F15">
        <f>IF(A15="","",YEAR(A15))</f>
        <v/>
      </c>
      <c r="G15">
        <f>IF(A15="","",MONTH(A15))</f>
        <v/>
      </c>
      <c r="H15" s="8">
        <f>IF(B15="","",SUMIFS($B$2:$B$34,$F$2:$F$34,F15,$G$2:$G$34,"&lt;="&amp;G15))</f>
        <v/>
      </c>
    </row>
    <row r="16">
      <c r="A16" s="7" t="n">
        <v>45717</v>
      </c>
      <c r="B16" s="8" t="n">
        <v>97500</v>
      </c>
      <c r="C16" s="8" t="n"/>
      <c r="D16" s="8">
        <f>IF(B16="","",B16-N(C16))</f>
        <v/>
      </c>
      <c r="E16" s="8">
        <f>IF(COUNT(B5:B16)=12,SUM(B5:B16),"")</f>
        <v/>
      </c>
      <c r="F16">
        <f>IF(A16="","",YEAR(A16))</f>
        <v/>
      </c>
      <c r="G16">
        <f>IF(A16="","",MONTH(A16))</f>
        <v/>
      </c>
      <c r="H16" s="8">
        <f>IF(B16="","",SUMIFS($B$2:$B$34,$F$2:$F$34,F16,$G$2:$G$34,"&lt;="&amp;G16))</f>
        <v/>
      </c>
    </row>
    <row r="17">
      <c r="A17" s="7" t="n">
        <v>45748</v>
      </c>
      <c r="B17" s="8" t="n">
        <v>117400</v>
      </c>
      <c r="C17" s="8" t="n"/>
      <c r="D17" s="8">
        <f>IF(B17="","",B17-N(C17))</f>
        <v/>
      </c>
      <c r="E17" s="8">
        <f>IF(COUNT(B6:B17)=12,SUM(B6:B17),"")</f>
        <v/>
      </c>
      <c r="F17">
        <f>IF(A17="","",YEAR(A17))</f>
        <v/>
      </c>
      <c r="G17">
        <f>IF(A17="","",MONTH(A17))</f>
        <v/>
      </c>
      <c r="H17" s="8">
        <f>IF(B17="","",SUMIFS($B$2:$B$34,$F$2:$F$34,F17,$G$2:$G$34,"&lt;="&amp;G17))</f>
        <v/>
      </c>
    </row>
    <row r="18">
      <c r="A18" s="7" t="n">
        <v>45778</v>
      </c>
      <c r="B18" s="8" t="n">
        <v>128600</v>
      </c>
      <c r="C18" s="8" t="n"/>
      <c r="D18" s="8">
        <f>IF(B18="","",B18-N(C18))</f>
        <v/>
      </c>
      <c r="E18" s="8">
        <f>IF(COUNT(B7:B18)=12,SUM(B7:B18),"")</f>
        <v/>
      </c>
      <c r="F18">
        <f>IF(A18="","",YEAR(A18))</f>
        <v/>
      </c>
      <c r="G18">
        <f>IF(A18="","",MONTH(A18))</f>
        <v/>
      </c>
      <c r="H18" s="8">
        <f>IF(B18="","",SUMIFS($B$2:$B$34,$F$2:$F$34,F18,$G$2:$G$34,"&lt;="&amp;G18))</f>
        <v/>
      </c>
    </row>
    <row r="19">
      <c r="A19" s="7" t="n">
        <v>45809</v>
      </c>
      <c r="B19" s="8" t="n">
        <v>115600</v>
      </c>
      <c r="C19" s="8" t="n"/>
      <c r="D19" s="8">
        <f>IF(B19="","",B19-N(C19))</f>
        <v/>
      </c>
      <c r="E19" s="8">
        <f>IF(COUNT(B8:B19)=12,SUM(B8:B19),"")</f>
        <v/>
      </c>
      <c r="F19">
        <f>IF(A19="","",YEAR(A19))</f>
        <v/>
      </c>
      <c r="G19">
        <f>IF(A19="","",MONTH(A19))</f>
        <v/>
      </c>
      <c r="H19" s="8">
        <f>IF(B19="","",SUMIFS($B$2:$B$34,$F$2:$F$34,F19,$G$2:$G$34,"&lt;="&amp;G19))</f>
        <v/>
      </c>
    </row>
    <row r="20">
      <c r="A20" s="7" t="n">
        <v>45839</v>
      </c>
      <c r="B20" s="8" t="n">
        <v>109300</v>
      </c>
      <c r="C20" s="8" t="n"/>
      <c r="D20" s="8">
        <f>IF(B20="","",B20-N(C20))</f>
        <v/>
      </c>
      <c r="E20" s="8">
        <f>IF(COUNT(B9:B20)=12,SUM(B9:B20),"")</f>
        <v/>
      </c>
      <c r="F20">
        <f>IF(A20="","",YEAR(A20))</f>
        <v/>
      </c>
      <c r="G20">
        <f>IF(A20="","",MONTH(A20))</f>
        <v/>
      </c>
      <c r="H20" s="8">
        <f>IF(B20="","",SUMIFS($B$2:$B$34,$F$2:$F$34,F20,$G$2:$G$34,"&lt;="&amp;G20))</f>
        <v/>
      </c>
    </row>
    <row r="21">
      <c r="A21" s="7" t="n">
        <v>45870</v>
      </c>
      <c r="B21" s="8" t="n">
        <v>105600</v>
      </c>
      <c r="C21" s="8" t="n"/>
      <c r="D21" s="8">
        <f>IF(B21="","",B21-N(C21))</f>
        <v/>
      </c>
      <c r="E21" s="8">
        <f>IF(COUNT(B10:B21)=12,SUM(B10:B21),"")</f>
        <v/>
      </c>
      <c r="F21">
        <f>IF(A21="","",YEAR(A21))</f>
        <v/>
      </c>
      <c r="G21">
        <f>IF(A21="","",MONTH(A21))</f>
        <v/>
      </c>
      <c r="H21" s="8">
        <f>IF(B21="","",SUMIFS($B$2:$B$34,$F$2:$F$34,F21,$G$2:$G$34,"&lt;="&amp;G21))</f>
        <v/>
      </c>
    </row>
    <row r="22">
      <c r="A22" s="7" t="n">
        <v>45901</v>
      </c>
      <c r="B22" s="8" t="n">
        <v>98800</v>
      </c>
      <c r="C22" s="8" t="n"/>
      <c r="D22" s="8">
        <f>IF(B22="","",B22-N(C22))</f>
        <v/>
      </c>
      <c r="E22" s="8">
        <f>IF(COUNT(B11:B22)=12,SUM(B11:B22),"")</f>
        <v/>
      </c>
      <c r="F22">
        <f>IF(A22="","",YEAR(A22))</f>
        <v/>
      </c>
      <c r="G22">
        <f>IF(A22="","",MONTH(A22))</f>
        <v/>
      </c>
      <c r="H22" s="8">
        <f>IF(B22="","",SUMIFS($B$2:$B$34,$F$2:$F$34,F22,$G$2:$G$34,"&lt;="&amp;G22))</f>
        <v/>
      </c>
    </row>
    <row r="23">
      <c r="A23" s="7" t="n">
        <v>45931</v>
      </c>
      <c r="B23" s="8" t="n">
        <v>100300</v>
      </c>
      <c r="C23" s="8" t="n"/>
      <c r="D23" s="8">
        <f>IF(B23="","",B23-N(C23))</f>
        <v/>
      </c>
      <c r="E23" s="8">
        <f>IF(COUNT(B12:B23)=12,SUM(B12:B23),"")</f>
        <v/>
      </c>
      <c r="F23">
        <f>IF(A23="","",YEAR(A23))</f>
        <v/>
      </c>
      <c r="G23">
        <f>IF(A23="","",MONTH(A23))</f>
        <v/>
      </c>
      <c r="H23" s="8">
        <f>IF(B23="","",SUMIFS($B$2:$B$34,$F$2:$F$34,F23,$G$2:$G$34,"&lt;="&amp;G23))</f>
        <v/>
      </c>
    </row>
    <row r="24">
      <c r="A24" s="7" t="n">
        <v>45962</v>
      </c>
      <c r="B24" s="8" t="n">
        <v>99500</v>
      </c>
      <c r="C24" s="8" t="n"/>
      <c r="D24" s="8">
        <f>IF(B24="","",B24-N(C24))</f>
        <v/>
      </c>
      <c r="E24" s="8">
        <f>IF(COUNT(B13:B24)=12,SUM(B13:B24),"")</f>
        <v/>
      </c>
      <c r="F24">
        <f>IF(A24="","",YEAR(A24))</f>
        <v/>
      </c>
      <c r="G24">
        <f>IF(A24="","",MONTH(A24))</f>
        <v/>
      </c>
      <c r="H24" s="8">
        <f>IF(B24="","",SUMIFS($B$2:$B$34,$F$2:$F$34,F24,$G$2:$G$34,"&lt;="&amp;G24))</f>
        <v/>
      </c>
    </row>
    <row r="25">
      <c r="A25" s="7" t="n">
        <v>45992</v>
      </c>
      <c r="B25" s="8" t="n">
        <v>103100</v>
      </c>
      <c r="C25" s="8" t="n"/>
      <c r="D25" s="8">
        <f>IF(B25="","",B25-N(C25))</f>
        <v/>
      </c>
      <c r="E25" s="8">
        <f>IF(COUNT(B14:B25)=12,SUM(B14:B25),"")</f>
        <v/>
      </c>
      <c r="F25">
        <f>IF(A25="","",YEAR(A25))</f>
        <v/>
      </c>
      <c r="G25">
        <f>IF(A25="","",MONTH(A25))</f>
        <v/>
      </c>
      <c r="H25" s="8">
        <f>IF(B25="","",SUMIFS($B$2:$B$34,$F$2:$F$34,F25,$G$2:$G$34,"&lt;="&amp;G25))</f>
        <v/>
      </c>
    </row>
    <row r="26">
      <c r="A26" s="7" t="n">
        <v>46023</v>
      </c>
      <c r="B26" s="8" t="n">
        <v>84100</v>
      </c>
      <c r="C26" s="8" t="n"/>
      <c r="D26" s="8">
        <f>IF(B26="","",B26-N(C26))</f>
        <v/>
      </c>
      <c r="E26" s="8">
        <f>IF(COUNT(B15:B26)=12,SUM(B15:B26),"")</f>
        <v/>
      </c>
      <c r="F26">
        <f>IF(A26="","",YEAR(A26))</f>
        <v/>
      </c>
      <c r="G26">
        <f>IF(A26="","",MONTH(A26))</f>
        <v/>
      </c>
      <c r="H26" s="8">
        <f>IF(B26="","",SUMIFS($B$2:$B$34,$F$2:$F$34,F26,$G$2:$G$34,"&lt;="&amp;G26))</f>
        <v/>
      </c>
    </row>
    <row r="27">
      <c r="A27" s="7" t="n">
        <v>46054</v>
      </c>
      <c r="B27" s="8" t="n">
        <v>83200</v>
      </c>
      <c r="C27" s="8" t="n"/>
      <c r="D27" s="8">
        <f>IF(B27="","",B27-N(C27))</f>
        <v/>
      </c>
      <c r="E27" s="8">
        <f>IF(COUNT(B16:B27)=12,SUM(B16:B27),"")</f>
        <v/>
      </c>
      <c r="F27">
        <f>IF(A27="","",YEAR(A27))</f>
        <v/>
      </c>
      <c r="G27">
        <f>IF(A27="","",MONTH(A27))</f>
        <v/>
      </c>
      <c r="H27" s="8">
        <f>IF(B27="","",SUMIFS($B$2:$B$34,$F$2:$F$34,F27,$G$2:$G$34,"&lt;="&amp;G27))</f>
        <v/>
      </c>
    </row>
    <row r="28">
      <c r="A28" s="7" t="n">
        <v>46082</v>
      </c>
      <c r="B28" s="8" t="n">
        <v>138400</v>
      </c>
      <c r="C28" s="8" t="n">
        <v>34000</v>
      </c>
      <c r="D28" s="8">
        <f>IF(B28="","",B28-N(C28))</f>
        <v/>
      </c>
      <c r="E28" s="8">
        <f>IF(COUNT(B17:B28)=12,SUM(B17:B28),"")</f>
        <v/>
      </c>
      <c r="F28">
        <f>IF(A28="","",YEAR(A28))</f>
        <v/>
      </c>
      <c r="G28">
        <f>IF(A28="","",MONTH(A28))</f>
        <v/>
      </c>
      <c r="H28" s="8">
        <f>IF(B28="","",SUMIFS($B$2:$B$34,$F$2:$F$34,F28,$G$2:$G$34,"&lt;="&amp;G28))</f>
        <v/>
      </c>
    </row>
    <row r="29">
      <c r="A29" s="7" t="n">
        <v>46113</v>
      </c>
      <c r="B29" s="8" t="n">
        <v>123100</v>
      </c>
      <c r="C29" s="8" t="n"/>
      <c r="D29" s="8">
        <f>IF(B29="","",B29-N(C29))</f>
        <v/>
      </c>
      <c r="E29" s="8">
        <f>IF(COUNT(B18:B29)=12,SUM(B18:B29),"")</f>
        <v/>
      </c>
      <c r="F29">
        <f>IF(A29="","",YEAR(A29))</f>
        <v/>
      </c>
      <c r="G29">
        <f>IF(A29="","",MONTH(A29))</f>
        <v/>
      </c>
      <c r="H29" s="8">
        <f>IF(B29="","",SUMIFS($B$2:$B$34,$F$2:$F$34,F29,$G$2:$G$34,"&lt;="&amp;G29))</f>
        <v/>
      </c>
    </row>
    <row r="30">
      <c r="A30" s="7" t="n">
        <v>46143</v>
      </c>
      <c r="B30" s="8" t="n">
        <v>129700</v>
      </c>
      <c r="C30" s="8" t="n"/>
      <c r="D30" s="8">
        <f>IF(B30="","",B30-N(C30))</f>
        <v/>
      </c>
      <c r="E30" s="8">
        <f>IF(COUNT(B19:B30)=12,SUM(B19:B30),"")</f>
        <v/>
      </c>
      <c r="F30">
        <f>IF(A30="","",YEAR(A30))</f>
        <v/>
      </c>
      <c r="G30">
        <f>IF(A30="","",MONTH(A30))</f>
        <v/>
      </c>
      <c r="H30" s="8">
        <f>IF(B30="","",SUMIFS($B$2:$B$34,$F$2:$F$34,F30,$G$2:$G$34,"&lt;="&amp;G30))</f>
        <v/>
      </c>
    </row>
    <row r="31">
      <c r="A31" s="7" t="n">
        <v>46174</v>
      </c>
      <c r="B31" s="8" t="n">
        <v>127500</v>
      </c>
      <c r="C31" s="8" t="n"/>
      <c r="D31" s="8">
        <f>IF(B31="","",B31-N(C31))</f>
        <v/>
      </c>
      <c r="E31" s="8">
        <f>IF(COUNT(B20:B31)=12,SUM(B20:B31),"")</f>
        <v/>
      </c>
      <c r="F31">
        <f>IF(A31="","",YEAR(A31))</f>
        <v/>
      </c>
      <c r="G31">
        <f>IF(A31="","",MONTH(A31))</f>
        <v/>
      </c>
      <c r="H31" s="8">
        <f>IF(B31="","",SUMIFS($B$2:$B$34,$F$2:$F$34,F31,$G$2:$G$34,"&lt;="&amp;G31))</f>
        <v/>
      </c>
    </row>
    <row r="32">
      <c r="A32" s="7" t="n">
        <v>46204</v>
      </c>
      <c r="B32" s="8" t="n">
        <v>112400</v>
      </c>
      <c r="C32" s="8" t="n"/>
      <c r="D32" s="8">
        <f>IF(B32="","",B32-N(C32))</f>
        <v/>
      </c>
      <c r="E32" s="8">
        <f>IF(COUNT(B21:B32)=12,SUM(B21:B32),"")</f>
        <v/>
      </c>
      <c r="F32">
        <f>IF(A32="","",YEAR(A32))</f>
        <v/>
      </c>
      <c r="G32">
        <f>IF(A32="","",MONTH(A32))</f>
        <v/>
      </c>
      <c r="H32" s="8">
        <f>IF(B32="","",SUMIFS($B$2:$B$34,$F$2:$F$34,F32,$G$2:$G$34,"&lt;="&amp;G32))</f>
        <v/>
      </c>
    </row>
    <row r="33">
      <c r="A33" s="7" t="n">
        <v>46235</v>
      </c>
      <c r="B33" s="8" t="n">
        <v>109700</v>
      </c>
      <c r="C33" s="8" t="n"/>
      <c r="D33" s="8">
        <f>IF(B33="","",B33-N(C33))</f>
        <v/>
      </c>
      <c r="E33" s="8">
        <f>IF(COUNT(B22:B33)=12,SUM(B22:B33),"")</f>
        <v/>
      </c>
      <c r="F33">
        <f>IF(A33="","",YEAR(A33))</f>
        <v/>
      </c>
      <c r="G33">
        <f>IF(A33="","",MONTH(A33))</f>
        <v/>
      </c>
      <c r="H33" s="8">
        <f>IF(B33="","",SUMIFS($B$2:$B$34,$F$2:$F$34,F33,$G$2:$G$34,"&lt;="&amp;G33))</f>
        <v/>
      </c>
    </row>
    <row r="34">
      <c r="A34" s="7" t="n">
        <v>46266</v>
      </c>
      <c r="B34" s="8" t="n">
        <v>104700</v>
      </c>
      <c r="C34" s="8" t="n"/>
      <c r="D34" s="8">
        <f>IF(B34="","",B34-N(C34))</f>
        <v/>
      </c>
      <c r="E34" s="8">
        <f>IF(COUNT(B23:B34)=12,SUM(B23:B34),"")</f>
        <v/>
      </c>
      <c r="F34">
        <f>IF(A34="","",YEAR(A34))</f>
        <v/>
      </c>
      <c r="G34">
        <f>IF(A34="","",MONTH(A34))</f>
        <v/>
      </c>
      <c r="H34" s="8">
        <f>IF(B34="","",SUMIFS($B$2:$B$34,$F$2:$F$34,F34,$G$2:$G$34,"&lt;="&amp;G34))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22" customWidth="1" min="4" max="4"/>
    <col width="4" customWidth="1" min="5" max="5"/>
    <col width="30" customWidth="1" min="6" max="6"/>
  </cols>
  <sheetData>
    <row r="1">
      <c r="A1" s="5" t="inlineStr">
        <is>
          <t>Month</t>
        </is>
      </c>
      <c r="B1" s="5" t="n">
        <v>2025</v>
      </c>
      <c r="C1" s="5" t="n">
        <v>2026</v>
      </c>
      <c r="D1" s="5" t="inlineStr">
        <is>
          <t>2026 without one-offs</t>
        </is>
      </c>
      <c r="F1" s="6" t="inlineStr">
        <is>
          <t>Latest month with data (1-12)</t>
        </is>
      </c>
    </row>
    <row r="2">
      <c r="A2" t="inlineStr">
        <is>
          <t>Jan</t>
        </is>
      </c>
      <c r="B2" s="8">
        <f>SUMIFS(Data!$B$2:$B$34,Data!$F$2:$F$34,B$1,Data!$G$2:$G$34,"&lt;="&amp;1)</f>
        <v/>
      </c>
      <c r="C2" s="8">
        <f>IF(1&lt;=$F$2,SUMIFS(Data!$B$2:$B$34,Data!$F$2:$F$34,C$1,Data!$G$2:$G$34,"&lt;="&amp;1),NA())</f>
        <v/>
      </c>
      <c r="D2" s="8">
        <f>IF(1&lt;=$F$2,SUMIFS(Data!$D$2:$D$34,Data!$F$2:$F$34,C$1,Data!$G$2:$G$34,"&lt;="&amp;1),NA())</f>
        <v/>
      </c>
      <c r="F2" t="n">
        <v>9</v>
      </c>
    </row>
    <row r="3">
      <c r="A3" t="inlineStr">
        <is>
          <t>Feb</t>
        </is>
      </c>
      <c r="B3" s="8">
        <f>SUMIFS(Data!$B$2:$B$34,Data!$F$2:$F$34,B$1,Data!$G$2:$G$34,"&lt;="&amp;2)</f>
        <v/>
      </c>
      <c r="C3" s="8">
        <f>IF(2&lt;=$F$2,SUMIFS(Data!$B$2:$B$34,Data!$F$2:$F$34,C$1,Data!$G$2:$G$34,"&lt;="&amp;2),NA())</f>
        <v/>
      </c>
      <c r="D3" s="8">
        <f>IF(2&lt;=$F$2,SUMIFS(Data!$D$2:$D$34,Data!$F$2:$F$34,C$1,Data!$G$2:$G$34,"&lt;="&amp;2),NA())</f>
        <v/>
      </c>
    </row>
    <row r="4">
      <c r="A4" t="inlineStr">
        <is>
          <t>Mar</t>
        </is>
      </c>
      <c r="B4" s="8">
        <f>SUMIFS(Data!$B$2:$B$34,Data!$F$2:$F$34,B$1,Data!$G$2:$G$34,"&lt;="&amp;3)</f>
        <v/>
      </c>
      <c r="C4" s="8">
        <f>IF(3&lt;=$F$2,SUMIFS(Data!$B$2:$B$34,Data!$F$2:$F$34,C$1,Data!$G$2:$G$34,"&lt;="&amp;3),NA())</f>
        <v/>
      </c>
      <c r="D4" s="8">
        <f>IF(3&lt;=$F$2,SUMIFS(Data!$D$2:$D$34,Data!$F$2:$F$34,C$1,Data!$G$2:$G$34,"&lt;="&amp;3),NA())</f>
        <v/>
      </c>
    </row>
    <row r="5">
      <c r="A5" t="inlineStr">
        <is>
          <t>Apr</t>
        </is>
      </c>
      <c r="B5" s="8">
        <f>SUMIFS(Data!$B$2:$B$34,Data!$F$2:$F$34,B$1,Data!$G$2:$G$34,"&lt;="&amp;4)</f>
        <v/>
      </c>
      <c r="C5" s="8">
        <f>IF(4&lt;=$F$2,SUMIFS(Data!$B$2:$B$34,Data!$F$2:$F$34,C$1,Data!$G$2:$G$34,"&lt;="&amp;4),NA())</f>
        <v/>
      </c>
      <c r="D5" s="8">
        <f>IF(4&lt;=$F$2,SUMIFS(Data!$D$2:$D$34,Data!$F$2:$F$34,C$1,Data!$G$2:$G$34,"&lt;="&amp;4),NA())</f>
        <v/>
      </c>
    </row>
    <row r="6">
      <c r="A6" t="inlineStr">
        <is>
          <t>May</t>
        </is>
      </c>
      <c r="B6" s="8">
        <f>SUMIFS(Data!$B$2:$B$34,Data!$F$2:$F$34,B$1,Data!$G$2:$G$34,"&lt;="&amp;5)</f>
        <v/>
      </c>
      <c r="C6" s="8">
        <f>IF(5&lt;=$F$2,SUMIFS(Data!$B$2:$B$34,Data!$F$2:$F$34,C$1,Data!$G$2:$G$34,"&lt;="&amp;5),NA())</f>
        <v/>
      </c>
      <c r="D6" s="8">
        <f>IF(5&lt;=$F$2,SUMIFS(Data!$D$2:$D$34,Data!$F$2:$F$34,C$1,Data!$G$2:$G$34,"&lt;="&amp;5),NA())</f>
        <v/>
      </c>
    </row>
    <row r="7">
      <c r="A7" t="inlineStr">
        <is>
          <t>Jun</t>
        </is>
      </c>
      <c r="B7" s="8">
        <f>SUMIFS(Data!$B$2:$B$34,Data!$F$2:$F$34,B$1,Data!$G$2:$G$34,"&lt;="&amp;6)</f>
        <v/>
      </c>
      <c r="C7" s="8">
        <f>IF(6&lt;=$F$2,SUMIFS(Data!$B$2:$B$34,Data!$F$2:$F$34,C$1,Data!$G$2:$G$34,"&lt;="&amp;6),NA())</f>
        <v/>
      </c>
      <c r="D7" s="8">
        <f>IF(6&lt;=$F$2,SUMIFS(Data!$D$2:$D$34,Data!$F$2:$F$34,C$1,Data!$G$2:$G$34,"&lt;="&amp;6),NA())</f>
        <v/>
      </c>
    </row>
    <row r="8">
      <c r="A8" t="inlineStr">
        <is>
          <t>Jul</t>
        </is>
      </c>
      <c r="B8" s="8">
        <f>SUMIFS(Data!$B$2:$B$34,Data!$F$2:$F$34,B$1,Data!$G$2:$G$34,"&lt;="&amp;7)</f>
        <v/>
      </c>
      <c r="C8" s="8">
        <f>IF(7&lt;=$F$2,SUMIFS(Data!$B$2:$B$34,Data!$F$2:$F$34,C$1,Data!$G$2:$G$34,"&lt;="&amp;7),NA())</f>
        <v/>
      </c>
      <c r="D8" s="8">
        <f>IF(7&lt;=$F$2,SUMIFS(Data!$D$2:$D$34,Data!$F$2:$F$34,C$1,Data!$G$2:$G$34,"&lt;="&amp;7),NA())</f>
        <v/>
      </c>
    </row>
    <row r="9">
      <c r="A9" t="inlineStr">
        <is>
          <t>Aug</t>
        </is>
      </c>
      <c r="B9" s="8">
        <f>SUMIFS(Data!$B$2:$B$34,Data!$F$2:$F$34,B$1,Data!$G$2:$G$34,"&lt;="&amp;8)</f>
        <v/>
      </c>
      <c r="C9" s="8">
        <f>IF(8&lt;=$F$2,SUMIFS(Data!$B$2:$B$34,Data!$F$2:$F$34,C$1,Data!$G$2:$G$34,"&lt;="&amp;8),NA())</f>
        <v/>
      </c>
      <c r="D9" s="8">
        <f>IF(8&lt;=$F$2,SUMIFS(Data!$D$2:$D$34,Data!$F$2:$F$34,C$1,Data!$G$2:$G$34,"&lt;="&amp;8),NA())</f>
        <v/>
      </c>
    </row>
    <row r="10">
      <c r="A10" t="inlineStr">
        <is>
          <t>Sep</t>
        </is>
      </c>
      <c r="B10" s="8">
        <f>SUMIFS(Data!$B$2:$B$34,Data!$F$2:$F$34,B$1,Data!$G$2:$G$34,"&lt;="&amp;9)</f>
        <v/>
      </c>
      <c r="C10" s="8">
        <f>IF(9&lt;=$F$2,SUMIFS(Data!$B$2:$B$34,Data!$F$2:$F$34,C$1,Data!$G$2:$G$34,"&lt;="&amp;9),NA())</f>
        <v/>
      </c>
      <c r="D10" s="8">
        <f>IF(9&lt;=$F$2,SUMIFS(Data!$D$2:$D$34,Data!$F$2:$F$34,C$1,Data!$G$2:$G$34,"&lt;="&amp;9),NA())</f>
        <v/>
      </c>
    </row>
    <row r="11">
      <c r="A11" t="inlineStr">
        <is>
          <t>Oct</t>
        </is>
      </c>
      <c r="B11" s="8">
        <f>SUMIFS(Data!$B$2:$B$34,Data!$F$2:$F$34,B$1,Data!$G$2:$G$34,"&lt;="&amp;10)</f>
        <v/>
      </c>
      <c r="C11" s="8">
        <f>IF(10&lt;=$F$2,SUMIFS(Data!$B$2:$B$34,Data!$F$2:$F$34,C$1,Data!$G$2:$G$34,"&lt;="&amp;10),NA())</f>
        <v/>
      </c>
      <c r="D11" s="8">
        <f>IF(10&lt;=$F$2,SUMIFS(Data!$D$2:$D$34,Data!$F$2:$F$34,C$1,Data!$G$2:$G$34,"&lt;="&amp;10),NA())</f>
        <v/>
      </c>
    </row>
    <row r="12">
      <c r="A12" t="inlineStr">
        <is>
          <t>Nov</t>
        </is>
      </c>
      <c r="B12" s="8">
        <f>SUMIFS(Data!$B$2:$B$34,Data!$F$2:$F$34,B$1,Data!$G$2:$G$34,"&lt;="&amp;11)</f>
        <v/>
      </c>
      <c r="C12" s="8">
        <f>IF(11&lt;=$F$2,SUMIFS(Data!$B$2:$B$34,Data!$F$2:$F$34,C$1,Data!$G$2:$G$34,"&lt;="&amp;11),NA())</f>
        <v/>
      </c>
      <c r="D12" s="8">
        <f>IF(11&lt;=$F$2,SUMIFS(Data!$D$2:$D$34,Data!$F$2:$F$34,C$1,Data!$G$2:$G$34,"&lt;="&amp;11),NA())</f>
        <v/>
      </c>
    </row>
    <row r="13">
      <c r="A13" t="inlineStr">
        <is>
          <t>Dec</t>
        </is>
      </c>
      <c r="B13" s="8">
        <f>SUMIFS(Data!$B$2:$B$34,Data!$F$2:$F$34,B$1,Data!$G$2:$G$34,"&lt;="&amp;12)</f>
        <v/>
      </c>
      <c r="C13" s="8">
        <f>IF(12&lt;=$F$2,SUMIFS(Data!$B$2:$B$34,Data!$F$2:$F$34,C$1,Data!$G$2:$G$34,"&lt;="&amp;12),NA())</f>
        <v/>
      </c>
      <c r="D13" s="8">
        <f>IF(12&lt;=$F$2,SUMIFS(Data!$D$2:$D$34,Data!$F$2:$F$34,C$1,Data!$G$2:$G$34,"&lt;="&amp;12),NA())</f>
        <v/>
      </c>
    </row>
    <row r="15">
      <c r="A15" s="6" t="inlineStr">
        <is>
          <t>Ahead of last year by</t>
        </is>
      </c>
      <c r="B15" s="8">
        <f>INDEX(C2:C13,$F$2)-INDEX(B2:B13,$F$2)</f>
        <v/>
      </c>
      <c r="C15" s="9">
        <f>B15/INDEX(B2:B13,$F$2)</f>
        <v/>
      </c>
    </row>
    <row r="16">
      <c r="A16" s="6" t="inlineStr">
        <is>
          <t>Without one-offs</t>
        </is>
      </c>
      <c r="B16" s="8">
        <f>INDEX(D2:D13,$F$2)-INDEX(B2:B13,$F$2)</f>
        <v/>
      </c>
      <c r="C16" s="9">
        <f>B16/INDEX(B2:B13,$F$2)</f>
        <v/>
      </c>
    </row>
    <row r="18">
      <c r="A18" t="inlineStr">
        <is>
          <t>#N/A in Oct-Dec is deliberate: Excel skips those points instead of drawing the line down to zero.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7" customWidth="1" min="4" max="4"/>
    <col width="19" customWidth="1" min="5" max="5"/>
    <col width="7" customWidth="1" min="6" max="6"/>
    <col width="10" customWidth="1" min="7" max="7"/>
    <col width="13" customWidth="1" min="8" max="8"/>
  </cols>
  <sheetData>
    <row r="1">
      <c r="A1" s="4" t="inlineStr">
        <is>
          <t>Month</t>
        </is>
      </c>
      <c r="B1" s="4" t="inlineStr">
        <is>
          <t>Revenue</t>
        </is>
      </c>
      <c r="C1" s="4" t="inlineStr">
        <is>
          <t>One-off</t>
        </is>
      </c>
      <c r="D1" s="5" t="inlineStr">
        <is>
          <t>Everyday revenue</t>
        </is>
      </c>
      <c r="E1" s="5" t="inlineStr">
        <is>
          <t>Trailing 12 months</t>
        </is>
      </c>
      <c r="F1" s="5" t="inlineStr">
        <is>
          <t>Year</t>
        </is>
      </c>
      <c r="G1" s="5" t="inlineStr">
        <is>
          <t>Month no.</t>
        </is>
      </c>
      <c r="H1" s="5" t="inlineStr">
        <is>
          <t>YTD</t>
        </is>
      </c>
    </row>
    <row r="2">
      <c r="A2" s="7" t="n"/>
      <c r="B2" s="8" t="n"/>
      <c r="C2" s="8" t="n"/>
      <c r="D2" s="8">
        <f>IF(B2="","",B2-N(C2))</f>
        <v/>
      </c>
      <c r="E2" s="8" t="n"/>
      <c r="F2">
        <f>IF(A2="","",YEAR(A2))</f>
        <v/>
      </c>
      <c r="G2">
        <f>IF(A2="","",MONTH(A2))</f>
        <v/>
      </c>
      <c r="H2" s="8">
        <f>IF(B2="","",SUMIFS($B$2:$B$37,$F$2:$F$37,F2,$G$2:$G$37,"&lt;="&amp;G2))</f>
        <v/>
      </c>
    </row>
    <row r="3">
      <c r="A3" s="7" t="n"/>
      <c r="B3" s="8" t="n"/>
      <c r="C3" s="8" t="n"/>
      <c r="D3" s="8">
        <f>IF(B3="","",B3-N(C3))</f>
        <v/>
      </c>
      <c r="E3" s="8" t="n"/>
      <c r="F3">
        <f>IF(A3="","",YEAR(A3))</f>
        <v/>
      </c>
      <c r="G3">
        <f>IF(A3="","",MONTH(A3))</f>
        <v/>
      </c>
      <c r="H3" s="8">
        <f>IF(B3="","",SUMIFS($B$2:$B$37,$F$2:$F$37,F3,$G$2:$G$37,"&lt;="&amp;G3))</f>
        <v/>
      </c>
    </row>
    <row r="4">
      <c r="A4" s="7" t="n"/>
      <c r="B4" s="8" t="n"/>
      <c r="C4" s="8" t="n"/>
      <c r="D4" s="8">
        <f>IF(B4="","",B4-N(C4))</f>
        <v/>
      </c>
      <c r="E4" s="8" t="n"/>
      <c r="F4">
        <f>IF(A4="","",YEAR(A4))</f>
        <v/>
      </c>
      <c r="G4">
        <f>IF(A4="","",MONTH(A4))</f>
        <v/>
      </c>
      <c r="H4" s="8">
        <f>IF(B4="","",SUMIFS($B$2:$B$37,$F$2:$F$37,F4,$G$2:$G$37,"&lt;="&amp;G4))</f>
        <v/>
      </c>
    </row>
    <row r="5">
      <c r="A5" s="7" t="n"/>
      <c r="B5" s="8" t="n"/>
      <c r="C5" s="8" t="n"/>
      <c r="D5" s="8">
        <f>IF(B5="","",B5-N(C5))</f>
        <v/>
      </c>
      <c r="E5" s="8" t="n"/>
      <c r="F5">
        <f>IF(A5="","",YEAR(A5))</f>
        <v/>
      </c>
      <c r="G5">
        <f>IF(A5="","",MONTH(A5))</f>
        <v/>
      </c>
      <c r="H5" s="8">
        <f>IF(B5="","",SUMIFS($B$2:$B$37,$F$2:$F$37,F5,$G$2:$G$37,"&lt;="&amp;G5))</f>
        <v/>
      </c>
    </row>
    <row r="6">
      <c r="A6" s="7" t="n"/>
      <c r="B6" s="8" t="n"/>
      <c r="C6" s="8" t="n"/>
      <c r="D6" s="8">
        <f>IF(B6="","",B6-N(C6))</f>
        <v/>
      </c>
      <c r="E6" s="8" t="n"/>
      <c r="F6">
        <f>IF(A6="","",YEAR(A6))</f>
        <v/>
      </c>
      <c r="G6">
        <f>IF(A6="","",MONTH(A6))</f>
        <v/>
      </c>
      <c r="H6" s="8">
        <f>IF(B6="","",SUMIFS($B$2:$B$37,$F$2:$F$37,F6,$G$2:$G$37,"&lt;="&amp;G6))</f>
        <v/>
      </c>
    </row>
    <row r="7">
      <c r="A7" s="7" t="n"/>
      <c r="B7" s="8" t="n"/>
      <c r="C7" s="8" t="n"/>
      <c r="D7" s="8">
        <f>IF(B7="","",B7-N(C7))</f>
        <v/>
      </c>
      <c r="E7" s="8" t="n"/>
      <c r="F7">
        <f>IF(A7="","",YEAR(A7))</f>
        <v/>
      </c>
      <c r="G7">
        <f>IF(A7="","",MONTH(A7))</f>
        <v/>
      </c>
      <c r="H7" s="8">
        <f>IF(B7="","",SUMIFS($B$2:$B$37,$F$2:$F$37,F7,$G$2:$G$37,"&lt;="&amp;G7))</f>
        <v/>
      </c>
    </row>
    <row r="8">
      <c r="A8" s="7" t="n"/>
      <c r="B8" s="8" t="n"/>
      <c r="C8" s="8" t="n"/>
      <c r="D8" s="8">
        <f>IF(B8="","",B8-N(C8))</f>
        <v/>
      </c>
      <c r="E8" s="8" t="n"/>
      <c r="F8">
        <f>IF(A8="","",YEAR(A8))</f>
        <v/>
      </c>
      <c r="G8">
        <f>IF(A8="","",MONTH(A8))</f>
        <v/>
      </c>
      <c r="H8" s="8">
        <f>IF(B8="","",SUMIFS($B$2:$B$37,$F$2:$F$37,F8,$G$2:$G$37,"&lt;="&amp;G8))</f>
        <v/>
      </c>
    </row>
    <row r="9">
      <c r="A9" s="7" t="n"/>
      <c r="B9" s="8" t="n"/>
      <c r="C9" s="8" t="n"/>
      <c r="D9" s="8">
        <f>IF(B9="","",B9-N(C9))</f>
        <v/>
      </c>
      <c r="E9" s="8" t="n"/>
      <c r="F9">
        <f>IF(A9="","",YEAR(A9))</f>
        <v/>
      </c>
      <c r="G9">
        <f>IF(A9="","",MONTH(A9))</f>
        <v/>
      </c>
      <c r="H9" s="8">
        <f>IF(B9="","",SUMIFS($B$2:$B$37,$F$2:$F$37,F9,$G$2:$G$37,"&lt;="&amp;G9))</f>
        <v/>
      </c>
    </row>
    <row r="10">
      <c r="A10" s="7" t="n"/>
      <c r="B10" s="8" t="n"/>
      <c r="C10" s="8" t="n"/>
      <c r="D10" s="8">
        <f>IF(B10="","",B10-N(C10))</f>
        <v/>
      </c>
      <c r="E10" s="8" t="n"/>
      <c r="F10">
        <f>IF(A10="","",YEAR(A10))</f>
        <v/>
      </c>
      <c r="G10">
        <f>IF(A10="","",MONTH(A10))</f>
        <v/>
      </c>
      <c r="H10" s="8">
        <f>IF(B10="","",SUMIFS($B$2:$B$37,$F$2:$F$37,F10,$G$2:$G$37,"&lt;="&amp;G10))</f>
        <v/>
      </c>
    </row>
    <row r="11">
      <c r="A11" s="7" t="n"/>
      <c r="B11" s="8" t="n"/>
      <c r="C11" s="8" t="n"/>
      <c r="D11" s="8">
        <f>IF(B11="","",B11-N(C11))</f>
        <v/>
      </c>
      <c r="E11" s="8" t="n"/>
      <c r="F11">
        <f>IF(A11="","",YEAR(A11))</f>
        <v/>
      </c>
      <c r="G11">
        <f>IF(A11="","",MONTH(A11))</f>
        <v/>
      </c>
      <c r="H11" s="8">
        <f>IF(B11="","",SUMIFS($B$2:$B$37,$F$2:$F$37,F11,$G$2:$G$37,"&lt;="&amp;G11))</f>
        <v/>
      </c>
    </row>
    <row r="12">
      <c r="A12" s="7" t="n"/>
      <c r="B12" s="8" t="n"/>
      <c r="C12" s="8" t="n"/>
      <c r="D12" s="8">
        <f>IF(B12="","",B12-N(C12))</f>
        <v/>
      </c>
      <c r="E12" s="8" t="n"/>
      <c r="F12">
        <f>IF(A12="","",YEAR(A12))</f>
        <v/>
      </c>
      <c r="G12">
        <f>IF(A12="","",MONTH(A12))</f>
        <v/>
      </c>
      <c r="H12" s="8">
        <f>IF(B12="","",SUMIFS($B$2:$B$37,$F$2:$F$37,F12,$G$2:$G$37,"&lt;="&amp;G12))</f>
        <v/>
      </c>
    </row>
    <row r="13">
      <c r="A13" s="7" t="n"/>
      <c r="B13" s="8" t="n"/>
      <c r="C13" s="8" t="n"/>
      <c r="D13" s="8">
        <f>IF(B13="","",B13-N(C13))</f>
        <v/>
      </c>
      <c r="E13" s="8">
        <f>IF(COUNT(B2:B13)=12,SUM(B2:B13),"")</f>
        <v/>
      </c>
      <c r="F13">
        <f>IF(A13="","",YEAR(A13))</f>
        <v/>
      </c>
      <c r="G13">
        <f>IF(A13="","",MONTH(A13))</f>
        <v/>
      </c>
      <c r="H13" s="8">
        <f>IF(B13="","",SUMIFS($B$2:$B$37,$F$2:$F$37,F13,$G$2:$G$37,"&lt;="&amp;G13))</f>
        <v/>
      </c>
    </row>
    <row r="14">
      <c r="A14" s="7" t="n"/>
      <c r="B14" s="8" t="n"/>
      <c r="C14" s="8" t="n"/>
      <c r="D14" s="8">
        <f>IF(B14="","",B14-N(C14))</f>
        <v/>
      </c>
      <c r="E14" s="8">
        <f>IF(COUNT(B3:B14)=12,SUM(B3:B14),"")</f>
        <v/>
      </c>
      <c r="F14">
        <f>IF(A14="","",YEAR(A14))</f>
        <v/>
      </c>
      <c r="G14">
        <f>IF(A14="","",MONTH(A14))</f>
        <v/>
      </c>
      <c r="H14" s="8">
        <f>IF(B14="","",SUMIFS($B$2:$B$37,$F$2:$F$37,F14,$G$2:$G$37,"&lt;="&amp;G14))</f>
        <v/>
      </c>
    </row>
    <row r="15">
      <c r="A15" s="7" t="n"/>
      <c r="B15" s="8" t="n"/>
      <c r="C15" s="8" t="n"/>
      <c r="D15" s="8">
        <f>IF(B15="","",B15-N(C15))</f>
        <v/>
      </c>
      <c r="E15" s="8">
        <f>IF(COUNT(B4:B15)=12,SUM(B4:B15),"")</f>
        <v/>
      </c>
      <c r="F15">
        <f>IF(A15="","",YEAR(A15))</f>
        <v/>
      </c>
      <c r="G15">
        <f>IF(A15="","",MONTH(A15))</f>
        <v/>
      </c>
      <c r="H15" s="8">
        <f>IF(B15="","",SUMIFS($B$2:$B$37,$F$2:$F$37,F15,$G$2:$G$37,"&lt;="&amp;G15))</f>
        <v/>
      </c>
    </row>
    <row r="16">
      <c r="A16" s="7" t="n"/>
      <c r="B16" s="8" t="n"/>
      <c r="C16" s="8" t="n"/>
      <c r="D16" s="8">
        <f>IF(B16="","",B16-N(C16))</f>
        <v/>
      </c>
      <c r="E16" s="8">
        <f>IF(COUNT(B5:B16)=12,SUM(B5:B16),"")</f>
        <v/>
      </c>
      <c r="F16">
        <f>IF(A16="","",YEAR(A16))</f>
        <v/>
      </c>
      <c r="G16">
        <f>IF(A16="","",MONTH(A16))</f>
        <v/>
      </c>
      <c r="H16" s="8">
        <f>IF(B16="","",SUMIFS($B$2:$B$37,$F$2:$F$37,F16,$G$2:$G$37,"&lt;="&amp;G16))</f>
        <v/>
      </c>
    </row>
    <row r="17">
      <c r="A17" s="7" t="n"/>
      <c r="B17" s="8" t="n"/>
      <c r="C17" s="8" t="n"/>
      <c r="D17" s="8">
        <f>IF(B17="","",B17-N(C17))</f>
        <v/>
      </c>
      <c r="E17" s="8">
        <f>IF(COUNT(B6:B17)=12,SUM(B6:B17),"")</f>
        <v/>
      </c>
      <c r="F17">
        <f>IF(A17="","",YEAR(A17))</f>
        <v/>
      </c>
      <c r="G17">
        <f>IF(A17="","",MONTH(A17))</f>
        <v/>
      </c>
      <c r="H17" s="8">
        <f>IF(B17="","",SUMIFS($B$2:$B$37,$F$2:$F$37,F17,$G$2:$G$37,"&lt;="&amp;G17))</f>
        <v/>
      </c>
    </row>
    <row r="18">
      <c r="A18" s="7" t="n"/>
      <c r="B18" s="8" t="n"/>
      <c r="C18" s="8" t="n"/>
      <c r="D18" s="8">
        <f>IF(B18="","",B18-N(C18))</f>
        <v/>
      </c>
      <c r="E18" s="8">
        <f>IF(COUNT(B7:B18)=12,SUM(B7:B18),"")</f>
        <v/>
      </c>
      <c r="F18">
        <f>IF(A18="","",YEAR(A18))</f>
        <v/>
      </c>
      <c r="G18">
        <f>IF(A18="","",MONTH(A18))</f>
        <v/>
      </c>
      <c r="H18" s="8">
        <f>IF(B18="","",SUMIFS($B$2:$B$37,$F$2:$F$37,F18,$G$2:$G$37,"&lt;="&amp;G18))</f>
        <v/>
      </c>
    </row>
    <row r="19">
      <c r="A19" s="7" t="n"/>
      <c r="B19" s="8" t="n"/>
      <c r="C19" s="8" t="n"/>
      <c r="D19" s="8">
        <f>IF(B19="","",B19-N(C19))</f>
        <v/>
      </c>
      <c r="E19" s="8">
        <f>IF(COUNT(B8:B19)=12,SUM(B8:B19),"")</f>
        <v/>
      </c>
      <c r="F19">
        <f>IF(A19="","",YEAR(A19))</f>
        <v/>
      </c>
      <c r="G19">
        <f>IF(A19="","",MONTH(A19))</f>
        <v/>
      </c>
      <c r="H19" s="8">
        <f>IF(B19="","",SUMIFS($B$2:$B$37,$F$2:$F$37,F19,$G$2:$G$37,"&lt;="&amp;G19))</f>
        <v/>
      </c>
    </row>
    <row r="20">
      <c r="A20" s="7" t="n"/>
      <c r="B20" s="8" t="n"/>
      <c r="C20" s="8" t="n"/>
      <c r="D20" s="8">
        <f>IF(B20="","",B20-N(C20))</f>
        <v/>
      </c>
      <c r="E20" s="8">
        <f>IF(COUNT(B9:B20)=12,SUM(B9:B20),"")</f>
        <v/>
      </c>
      <c r="F20">
        <f>IF(A20="","",YEAR(A20))</f>
        <v/>
      </c>
      <c r="G20">
        <f>IF(A20="","",MONTH(A20))</f>
        <v/>
      </c>
      <c r="H20" s="8">
        <f>IF(B20="","",SUMIFS($B$2:$B$37,$F$2:$F$37,F20,$G$2:$G$37,"&lt;="&amp;G20))</f>
        <v/>
      </c>
    </row>
    <row r="21">
      <c r="A21" s="7" t="n"/>
      <c r="B21" s="8" t="n"/>
      <c r="C21" s="8" t="n"/>
      <c r="D21" s="8">
        <f>IF(B21="","",B21-N(C21))</f>
        <v/>
      </c>
      <c r="E21" s="8">
        <f>IF(COUNT(B10:B21)=12,SUM(B10:B21),"")</f>
        <v/>
      </c>
      <c r="F21">
        <f>IF(A21="","",YEAR(A21))</f>
        <v/>
      </c>
      <c r="G21">
        <f>IF(A21="","",MONTH(A21))</f>
        <v/>
      </c>
      <c r="H21" s="8">
        <f>IF(B21="","",SUMIFS($B$2:$B$37,$F$2:$F$37,F21,$G$2:$G$37,"&lt;="&amp;G21))</f>
        <v/>
      </c>
    </row>
    <row r="22">
      <c r="A22" s="7" t="n"/>
      <c r="B22" s="8" t="n"/>
      <c r="C22" s="8" t="n"/>
      <c r="D22" s="8">
        <f>IF(B22="","",B22-N(C22))</f>
        <v/>
      </c>
      <c r="E22" s="8">
        <f>IF(COUNT(B11:B22)=12,SUM(B11:B22),"")</f>
        <v/>
      </c>
      <c r="F22">
        <f>IF(A22="","",YEAR(A22))</f>
        <v/>
      </c>
      <c r="G22">
        <f>IF(A22="","",MONTH(A22))</f>
        <v/>
      </c>
      <c r="H22" s="8">
        <f>IF(B22="","",SUMIFS($B$2:$B$37,$F$2:$F$37,F22,$G$2:$G$37,"&lt;="&amp;G22))</f>
        <v/>
      </c>
    </row>
    <row r="23">
      <c r="A23" s="7" t="n"/>
      <c r="B23" s="8" t="n"/>
      <c r="C23" s="8" t="n"/>
      <c r="D23" s="8">
        <f>IF(B23="","",B23-N(C23))</f>
        <v/>
      </c>
      <c r="E23" s="8">
        <f>IF(COUNT(B12:B23)=12,SUM(B12:B23),"")</f>
        <v/>
      </c>
      <c r="F23">
        <f>IF(A23="","",YEAR(A23))</f>
        <v/>
      </c>
      <c r="G23">
        <f>IF(A23="","",MONTH(A23))</f>
        <v/>
      </c>
      <c r="H23" s="8">
        <f>IF(B23="","",SUMIFS($B$2:$B$37,$F$2:$F$37,F23,$G$2:$G$37,"&lt;="&amp;G23))</f>
        <v/>
      </c>
    </row>
    <row r="24">
      <c r="A24" s="7" t="n"/>
      <c r="B24" s="8" t="n"/>
      <c r="C24" s="8" t="n"/>
      <c r="D24" s="8">
        <f>IF(B24="","",B24-N(C24))</f>
        <v/>
      </c>
      <c r="E24" s="8">
        <f>IF(COUNT(B13:B24)=12,SUM(B13:B24),"")</f>
        <v/>
      </c>
      <c r="F24">
        <f>IF(A24="","",YEAR(A24))</f>
        <v/>
      </c>
      <c r="G24">
        <f>IF(A24="","",MONTH(A24))</f>
        <v/>
      </c>
      <c r="H24" s="8">
        <f>IF(B24="","",SUMIFS($B$2:$B$37,$F$2:$F$37,F24,$G$2:$G$37,"&lt;="&amp;G24))</f>
        <v/>
      </c>
    </row>
    <row r="25">
      <c r="A25" s="7" t="n"/>
      <c r="B25" s="8" t="n"/>
      <c r="C25" s="8" t="n"/>
      <c r="D25" s="8">
        <f>IF(B25="","",B25-N(C25))</f>
        <v/>
      </c>
      <c r="E25" s="8">
        <f>IF(COUNT(B14:B25)=12,SUM(B14:B25),"")</f>
        <v/>
      </c>
      <c r="F25">
        <f>IF(A25="","",YEAR(A25))</f>
        <v/>
      </c>
      <c r="G25">
        <f>IF(A25="","",MONTH(A25))</f>
        <v/>
      </c>
      <c r="H25" s="8">
        <f>IF(B25="","",SUMIFS($B$2:$B$37,$F$2:$F$37,F25,$G$2:$G$37,"&lt;="&amp;G25))</f>
        <v/>
      </c>
    </row>
    <row r="26">
      <c r="A26" s="7" t="n"/>
      <c r="B26" s="8" t="n"/>
      <c r="C26" s="8" t="n"/>
      <c r="D26" s="8">
        <f>IF(B26="","",B26-N(C26))</f>
        <v/>
      </c>
      <c r="E26" s="8">
        <f>IF(COUNT(B15:B26)=12,SUM(B15:B26),"")</f>
        <v/>
      </c>
      <c r="F26">
        <f>IF(A26="","",YEAR(A26))</f>
        <v/>
      </c>
      <c r="G26">
        <f>IF(A26="","",MONTH(A26))</f>
        <v/>
      </c>
      <c r="H26" s="8">
        <f>IF(B26="","",SUMIFS($B$2:$B$37,$F$2:$F$37,F26,$G$2:$G$37,"&lt;="&amp;G26))</f>
        <v/>
      </c>
    </row>
    <row r="27">
      <c r="A27" s="7" t="n"/>
      <c r="B27" s="8" t="n"/>
      <c r="C27" s="8" t="n"/>
      <c r="D27" s="8">
        <f>IF(B27="","",B27-N(C27))</f>
        <v/>
      </c>
      <c r="E27" s="8">
        <f>IF(COUNT(B16:B27)=12,SUM(B16:B27),"")</f>
        <v/>
      </c>
      <c r="F27">
        <f>IF(A27="","",YEAR(A27))</f>
        <v/>
      </c>
      <c r="G27">
        <f>IF(A27="","",MONTH(A27))</f>
        <v/>
      </c>
      <c r="H27" s="8">
        <f>IF(B27="","",SUMIFS($B$2:$B$37,$F$2:$F$37,F27,$G$2:$G$37,"&lt;="&amp;G27))</f>
        <v/>
      </c>
    </row>
    <row r="28">
      <c r="A28" s="7" t="n"/>
      <c r="B28" s="8" t="n"/>
      <c r="C28" s="8" t="n"/>
      <c r="D28" s="8">
        <f>IF(B28="","",B28-N(C28))</f>
        <v/>
      </c>
      <c r="E28" s="8">
        <f>IF(COUNT(B17:B28)=12,SUM(B17:B28),"")</f>
        <v/>
      </c>
      <c r="F28">
        <f>IF(A28="","",YEAR(A28))</f>
        <v/>
      </c>
      <c r="G28">
        <f>IF(A28="","",MONTH(A28))</f>
        <v/>
      </c>
      <c r="H28" s="8">
        <f>IF(B28="","",SUMIFS($B$2:$B$37,$F$2:$F$37,F28,$G$2:$G$37,"&lt;="&amp;G28))</f>
        <v/>
      </c>
    </row>
    <row r="29">
      <c r="A29" s="7" t="n"/>
      <c r="B29" s="8" t="n"/>
      <c r="C29" s="8" t="n"/>
      <c r="D29" s="8">
        <f>IF(B29="","",B29-N(C29))</f>
        <v/>
      </c>
      <c r="E29" s="8">
        <f>IF(COUNT(B18:B29)=12,SUM(B18:B29),"")</f>
        <v/>
      </c>
      <c r="F29">
        <f>IF(A29="","",YEAR(A29))</f>
        <v/>
      </c>
      <c r="G29">
        <f>IF(A29="","",MONTH(A29))</f>
        <v/>
      </c>
      <c r="H29" s="8">
        <f>IF(B29="","",SUMIFS($B$2:$B$37,$F$2:$F$37,F29,$G$2:$G$37,"&lt;="&amp;G29))</f>
        <v/>
      </c>
    </row>
    <row r="30">
      <c r="A30" s="7" t="n"/>
      <c r="B30" s="8" t="n"/>
      <c r="C30" s="8" t="n"/>
      <c r="D30" s="8">
        <f>IF(B30="","",B30-N(C30))</f>
        <v/>
      </c>
      <c r="E30" s="8">
        <f>IF(COUNT(B19:B30)=12,SUM(B19:B30),"")</f>
        <v/>
      </c>
      <c r="F30">
        <f>IF(A30="","",YEAR(A30))</f>
        <v/>
      </c>
      <c r="G30">
        <f>IF(A30="","",MONTH(A30))</f>
        <v/>
      </c>
      <c r="H30" s="8">
        <f>IF(B30="","",SUMIFS($B$2:$B$37,$F$2:$F$37,F30,$G$2:$G$37,"&lt;="&amp;G30))</f>
        <v/>
      </c>
    </row>
    <row r="31">
      <c r="A31" s="7" t="n"/>
      <c r="B31" s="8" t="n"/>
      <c r="C31" s="8" t="n"/>
      <c r="D31" s="8">
        <f>IF(B31="","",B31-N(C31))</f>
        <v/>
      </c>
      <c r="E31" s="8">
        <f>IF(COUNT(B20:B31)=12,SUM(B20:B31),"")</f>
        <v/>
      </c>
      <c r="F31">
        <f>IF(A31="","",YEAR(A31))</f>
        <v/>
      </c>
      <c r="G31">
        <f>IF(A31="","",MONTH(A31))</f>
        <v/>
      </c>
      <c r="H31" s="8">
        <f>IF(B31="","",SUMIFS($B$2:$B$37,$F$2:$F$37,F31,$G$2:$G$37,"&lt;="&amp;G31))</f>
        <v/>
      </c>
    </row>
    <row r="32">
      <c r="A32" s="7" t="n"/>
      <c r="B32" s="8" t="n"/>
      <c r="C32" s="8" t="n"/>
      <c r="D32" s="8">
        <f>IF(B32="","",B32-N(C32))</f>
        <v/>
      </c>
      <c r="E32" s="8">
        <f>IF(COUNT(B21:B32)=12,SUM(B21:B32),"")</f>
        <v/>
      </c>
      <c r="F32">
        <f>IF(A32="","",YEAR(A32))</f>
        <v/>
      </c>
      <c r="G32">
        <f>IF(A32="","",MONTH(A32))</f>
        <v/>
      </c>
      <c r="H32" s="8">
        <f>IF(B32="","",SUMIFS($B$2:$B$37,$F$2:$F$37,F32,$G$2:$G$37,"&lt;="&amp;G32))</f>
        <v/>
      </c>
    </row>
    <row r="33">
      <c r="A33" s="7" t="n"/>
      <c r="B33" s="8" t="n"/>
      <c r="C33" s="8" t="n"/>
      <c r="D33" s="8">
        <f>IF(B33="","",B33-N(C33))</f>
        <v/>
      </c>
      <c r="E33" s="8">
        <f>IF(COUNT(B22:B33)=12,SUM(B22:B33),"")</f>
        <v/>
      </c>
      <c r="F33">
        <f>IF(A33="","",YEAR(A33))</f>
        <v/>
      </c>
      <c r="G33">
        <f>IF(A33="","",MONTH(A33))</f>
        <v/>
      </c>
      <c r="H33" s="8">
        <f>IF(B33="","",SUMIFS($B$2:$B$37,$F$2:$F$37,F33,$G$2:$G$37,"&lt;="&amp;G33))</f>
        <v/>
      </c>
    </row>
    <row r="34">
      <c r="A34" s="7" t="n"/>
      <c r="B34" s="8" t="n"/>
      <c r="C34" s="8" t="n"/>
      <c r="D34" s="8">
        <f>IF(B34="","",B34-N(C34))</f>
        <v/>
      </c>
      <c r="E34" s="8">
        <f>IF(COUNT(B23:B34)=12,SUM(B23:B34),"")</f>
        <v/>
      </c>
      <c r="F34">
        <f>IF(A34="","",YEAR(A34))</f>
        <v/>
      </c>
      <c r="G34">
        <f>IF(A34="","",MONTH(A34))</f>
        <v/>
      </c>
      <c r="H34" s="8">
        <f>IF(B34="","",SUMIFS($B$2:$B$37,$F$2:$F$37,F34,$G$2:$G$37,"&lt;="&amp;G34))</f>
        <v/>
      </c>
    </row>
    <row r="35">
      <c r="A35" s="7" t="n"/>
      <c r="B35" s="8" t="n"/>
      <c r="C35" s="8" t="n"/>
      <c r="D35" s="8">
        <f>IF(B35="","",B35-N(C35))</f>
        <v/>
      </c>
      <c r="E35" s="8">
        <f>IF(COUNT(B24:B35)=12,SUM(B24:B35),"")</f>
        <v/>
      </c>
      <c r="F35">
        <f>IF(A35="","",YEAR(A35))</f>
        <v/>
      </c>
      <c r="G35">
        <f>IF(A35="","",MONTH(A35))</f>
        <v/>
      </c>
      <c r="H35" s="8">
        <f>IF(B35="","",SUMIFS($B$2:$B$37,$F$2:$F$37,F35,$G$2:$G$37,"&lt;="&amp;G35))</f>
        <v/>
      </c>
    </row>
    <row r="36">
      <c r="A36" s="7" t="n"/>
      <c r="B36" s="8" t="n"/>
      <c r="C36" s="8" t="n"/>
      <c r="D36" s="8">
        <f>IF(B36="","",B36-N(C36))</f>
        <v/>
      </c>
      <c r="E36" s="8">
        <f>IF(COUNT(B25:B36)=12,SUM(B25:B36),"")</f>
        <v/>
      </c>
      <c r="F36">
        <f>IF(A36="","",YEAR(A36))</f>
        <v/>
      </c>
      <c r="G36">
        <f>IF(A36="","",MONTH(A36))</f>
        <v/>
      </c>
      <c r="H36" s="8">
        <f>IF(B36="","",SUMIFS($B$2:$B$37,$F$2:$F$37,F36,$G$2:$G$37,"&lt;="&amp;G36))</f>
        <v/>
      </c>
    </row>
    <row r="37">
      <c r="A37" s="7" t="n"/>
      <c r="B37" s="8" t="n"/>
      <c r="C37" s="8" t="n"/>
      <c r="D37" s="8">
        <f>IF(B37="","",B37-N(C37))</f>
        <v/>
      </c>
      <c r="E37" s="8">
        <f>IF(COUNT(B26:B37)=12,SUM(B26:B37),"")</f>
        <v/>
      </c>
      <c r="F37">
        <f>IF(A37="","",YEAR(A37))</f>
        <v/>
      </c>
      <c r="G37">
        <f>IF(A37="","",MONTH(A37))</f>
        <v/>
      </c>
      <c r="H37" s="8">
        <f>IF(B37="","",SUMIFS($B$2:$B$37,$F$2:$F$37,F37,$G$2:$G$37,"&lt;="&amp;G37))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2026-10-21T16:11:21Z</dcterms:created>
  <dcterms:modified xmlns:dcterms="http://purl.org/dc/terms/" xmlns:xsi="http://www.w3.org/2001/XMLSchema-instance" xsi:type="dcterms:W3CDTF">2026-10-21T16:11:21Z</dcterms:modified>
</cp:coreProperties>
</file>