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Example report" sheetId="2" state="visible" r:id="rId2"/>
    <sheet name="Example data" sheetId="3" state="visible" r:id="rId3"/>
    <sheet name="Your report" sheetId="4" state="visible" r:id="rId4"/>
    <sheet name="Your 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;[Red]-&quot;$&quot;#,##0"/>
    <numFmt numFmtId="166" formatCode="0.0%;[Red]-0.0%"/>
  </numFmts>
  <fonts count="7">
    <font>
      <name val="Calibri"/>
      <family val="2"/>
      <color theme="1"/>
      <sz val="11"/>
      <scheme val="minor"/>
    </font>
    <font>
      <b val="1"/>
      <color rgb="000C1222"/>
      <sz val="16"/>
    </font>
    <font>
      <b val="1"/>
      <color rgb="000C1222"/>
    </font>
    <font>
      <i val="1"/>
      <color rgb="00475569"/>
    </font>
    <font>
      <i val="1"/>
      <color rgb="00475569"/>
      <sz val="11"/>
    </font>
    <font>
      <b val="1"/>
    </font>
    <font>
      <b val="1"/>
      <color rgb="000C1222"/>
      <sz val="13"/>
    </font>
  </fonts>
  <fills count="4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164" fontId="0" fillId="3" borderId="0" pivotButton="0" quotePrefix="0" xfId="0"/>
    <xf numFmtId="165" fontId="0" fillId="3" borderId="0" pivotButton="0" quotePrefix="0" xfId="0"/>
    <xf numFmtId="0" fontId="6" fillId="0" borderId="0" pivotButton="0" quotePrefix="0" xfId="0"/>
    <xf numFmtId="0" fontId="2" fillId="2" borderId="1" applyAlignment="1" pivotButton="0" quotePrefix="0" xfId="0">
      <alignment vertical="center" wrapText="1"/>
    </xf>
    <xf numFmtId="165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166" fontId="5" fillId="0" borderId="0" pivotButton="0" quotePrefix="0" xfId="0"/>
    <xf numFmtId="0" fontId="0" fillId="3" borderId="0" pivotButton="0" quotePrefix="0" xfId="0"/>
    <xf numFmtId="165" fontId="5" fillId="0" borderId="0" pivotButton="0" quotePrefix="0" xfId="0"/>
    <xf numFmtId="0" fontId="3" fillId="0" borderId="0" pivotButton="0" quotePrefix="0" xfId="0"/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Monthly sales report template: how to use</t>
        </is>
      </c>
    </row>
    <row r="3">
      <c r="A3" s="2" t="inlineStr">
        <is>
          <t>WHAT IT DOES</t>
        </is>
      </c>
    </row>
    <row r="4">
      <c r="A4" s="3" t="inlineStr">
        <is>
          <t>Turns a list of invoices or orders into a one-page monthly sales report: totals against last month and target, sales by category and by salesperson, and a customer bridge that shows how much of the change came from new, lost, growing and shrinking customers.</t>
        </is>
      </c>
    </row>
    <row r="5">
      <c r="A5" s="3" t="inlineStr">
        <is>
          <t>Opens in Excel, Google Sheets and Numbers. No macros, no links to other files.</t>
        </is>
      </c>
    </row>
    <row r="6">
      <c r="A6" s="3" t="inlineStr"/>
    </row>
    <row r="7">
      <c r="A7" s="2" t="inlineStr">
        <is>
          <t>SHEETS</t>
        </is>
      </c>
    </row>
    <row r="8">
      <c r="A8" s="3" t="inlineStr">
        <is>
          <t>Example report / Example data: two months of invoices for Marlow Print Studio, a fictional print shop. Totals reconcile.</t>
        </is>
      </c>
    </row>
    <row r="9">
      <c r="A9" s="3" t="inlineStr">
        <is>
          <t>Your report / Your data: the same formulas, empty.</t>
        </is>
      </c>
    </row>
    <row r="10">
      <c r="A10" s="3" t="inlineStr"/>
    </row>
    <row r="11">
      <c r="A11" s="2" t="inlineStr">
        <is>
          <t>EACH MONTH</t>
        </is>
      </c>
    </row>
    <row r="12">
      <c r="A12" s="3" t="inlineStr">
        <is>
          <t>1. On 'Your data', paste at least two months of invoices or orders: date, invoice number, customer, category, sold by and amount before tax. Keep the older months; the report picks the right ones by date.</t>
        </is>
      </c>
    </row>
    <row r="13">
      <c r="A13" s="3" t="inlineStr">
        <is>
          <t>2. On 'Your report', type the first day of the month you're reporting (e.g. 2026-09-01) and the target.</t>
        </is>
      </c>
    </row>
    <row r="14">
      <c r="A14" s="3" t="inlineStr">
        <is>
          <t>3. List your categories (section 2) and salespeople or channels (section 3), spelled exactly as in the data.</t>
        </is>
      </c>
    </row>
    <row r="15">
      <c r="A15" s="3" t="inlineStr">
        <is>
          <t>4. List every customer who bought in either month in section 5 (up to 40). Each check line must say OK; if not, a name is missing or spelled differently.</t>
        </is>
      </c>
    </row>
    <row r="16">
      <c r="A16" s="3" t="inlineStr">
        <is>
          <t>5. Write the three-sentence summary in section 6 last.</t>
        </is>
      </c>
    </row>
    <row r="17">
      <c r="A17" s="3" t="inlineStr"/>
    </row>
    <row r="18">
      <c r="A18" s="2" t="inlineStr">
        <is>
          <t>FORMULAS</t>
        </is>
      </c>
    </row>
    <row r="19">
      <c r="A19" s="3" t="inlineStr">
        <is>
          <t>This month's sales = SUMIFS(amount, date &gt;= report month, date &lt; EDATE(report month, 1)). Last month uses EDATE(report month, -1).</t>
        </is>
      </c>
    </row>
    <row r="20">
      <c r="A20" s="3" t="inlineStr">
        <is>
          <t>Average invoice = sales / invoices.  Type = New (nothing last month), Lost (nothing this month), Up, Down or Same.</t>
        </is>
      </c>
    </row>
    <row r="21">
      <c r="A21" s="3" t="inlineStr">
        <is>
          <t>Bridge: last month - lost + spent less (negative) + spent more + new = this month.</t>
        </is>
      </c>
    </row>
    <row r="22">
      <c r="A22" s="3" t="inlineStr"/>
    </row>
    <row r="23">
      <c r="A23" s="2" t="inlineStr">
        <is>
          <t>WHAT IT CAN'T DO</t>
        </is>
      </c>
    </row>
    <row r="24">
      <c r="A24" s="3" t="inlineStr">
        <is>
          <t>It doesn't handle returns, credit notes or tax separately: enter credit notes as negative amounts and use amounts before tax. It reports sales, not profit or cash collected. Beyond 40 customers, add rows to section 5 by copying the last row's formulas down and extending the totals.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3" customWidth="1" min="4" max="4"/>
    <col width="14" customWidth="1" min="5" max="5"/>
    <col width="26" customWidth="1" min="6" max="6"/>
  </cols>
  <sheetData>
    <row r="1">
      <c r="A1" s="1" t="inlineStr">
        <is>
          <t>Monthly sales report</t>
        </is>
      </c>
    </row>
    <row r="2">
      <c r="A2" s="4" t="inlineStr">
        <is>
          <t>EXAMPLE: Marlow Print Studio is a fictional business. Yellow cells are inputs; everything else is a formula.</t>
        </is>
      </c>
    </row>
    <row r="3">
      <c r="A3" s="5" t="inlineStr">
        <is>
          <t>Report month (first day)</t>
        </is>
      </c>
      <c r="B3" s="6" t="n">
        <v>46266</v>
      </c>
      <c r="D3" s="5" t="inlineStr">
        <is>
          <t>Sales target this month</t>
        </is>
      </c>
      <c r="E3" s="7" t="n">
        <v>22000</v>
      </c>
    </row>
    <row r="5">
      <c r="A5" s="8" t="inlineStr">
        <is>
          <t>1. Headline numbers</t>
        </is>
      </c>
    </row>
    <row r="6">
      <c r="A6" s="9" t="inlineStr">
        <is>
          <t>Measure</t>
        </is>
      </c>
      <c r="B6" s="9" t="inlineStr">
        <is>
          <t>This month</t>
        </is>
      </c>
      <c r="C6" s="9" t="inlineStr">
        <is>
          <t>Last month</t>
        </is>
      </c>
      <c r="D6" s="9" t="inlineStr">
        <is>
          <t>Change</t>
        </is>
      </c>
      <c r="E6" s="9" t="inlineStr">
        <is>
          <t>Change %</t>
        </is>
      </c>
    </row>
    <row r="7">
      <c r="A7" t="inlineStr">
        <is>
          <t>Sales (before tax)</t>
        </is>
      </c>
      <c r="B7" s="10">
        <f>IF($B$3="","",SUMIFS('Example data'!$F$2:$F$2000,'Example data'!$A$2:$A$2000,"&gt;="&amp;$B$3,'Example data'!$A$2:$A$2000,"&lt;"&amp;EDATE($B$3,1)))</f>
        <v/>
      </c>
      <c r="C7" s="10">
        <f>IF($B$3="","",SUMIFS('Example data'!$F$2:$F$2000,'Example data'!$A$2:$A$2000,"&gt;="&amp;EDATE($B$3,-1),'Example data'!$A$2:$A$2000,"&lt;"&amp;$B$3))</f>
        <v/>
      </c>
      <c r="D7" s="10">
        <f>IF(OR(B7="",C7=""),"",B7-C7)</f>
        <v/>
      </c>
      <c r="E7" s="11">
        <f>IF(OR(B7="",C7="",C7=0),"",B7/C7-1)</f>
        <v/>
      </c>
    </row>
    <row r="8">
      <c r="A8" t="inlineStr">
        <is>
          <t>Invoices</t>
        </is>
      </c>
      <c r="B8" s="12">
        <f>IF($B$3="","",COUNTIFS('Example data'!$A$2:$A$2000,"&gt;="&amp;$B$3,'Example data'!$A$2:$A$2000,"&lt;"&amp;EDATE($B$3,1)))</f>
        <v/>
      </c>
      <c r="C8" s="12">
        <f>IF($B$3="","",COUNTIFS('Example data'!$A$2:$A$2000,"&gt;="&amp;EDATE($B$3,-1),'Example data'!$A$2:$A$2000,"&lt;"&amp;$B$3))</f>
        <v/>
      </c>
      <c r="D8" s="12">
        <f>IF(OR(B8="",C8=""),"",B8-C8)</f>
        <v/>
      </c>
      <c r="E8" s="11">
        <f>IF(OR(B8="",C8="",C8=0),"",B8/C8-1)</f>
        <v/>
      </c>
    </row>
    <row r="9">
      <c r="A9" t="inlineStr">
        <is>
          <t>Average invoice</t>
        </is>
      </c>
      <c r="B9" s="10">
        <f>IF(OR(B8="",B8=0),"",B7/B8)</f>
        <v/>
      </c>
      <c r="C9" s="10">
        <f>IF(OR(C8="",C8=0),"",C7/C8)</f>
        <v/>
      </c>
      <c r="D9" s="10">
        <f>IF(OR(B9="",C9=""),"",B9-C9)</f>
        <v/>
      </c>
      <c r="E9" s="11">
        <f>IF(OR(B9="",C9="",C9=0),"",B9/C9-1)</f>
        <v/>
      </c>
    </row>
    <row r="10">
      <c r="A10" t="inlineStr">
        <is>
          <t>Customers buying</t>
        </is>
      </c>
      <c r="B10" s="12">
        <f>COUNTIF(B43:B56,"&gt;0")</f>
        <v/>
      </c>
      <c r="C10" s="12">
        <f>COUNTIF(C43:C56,"&gt;0")</f>
        <v/>
      </c>
      <c r="D10" s="12">
        <f>B10-C10</f>
        <v/>
      </c>
    </row>
    <row r="11">
      <c r="A11" s="5" t="inlineStr">
        <is>
          <t>Sales as % of target</t>
        </is>
      </c>
      <c r="B11" s="13">
        <f>IF(OR(E3="",E3=0,B7=""),"",B7/E3)</f>
        <v/>
      </c>
    </row>
    <row r="13">
      <c r="A13" s="8" t="inlineStr">
        <is>
          <t>2. Sales by category</t>
        </is>
      </c>
    </row>
    <row r="14">
      <c r="A14" s="9" t="inlineStr">
        <is>
          <t>Category</t>
        </is>
      </c>
      <c r="B14" s="9" t="inlineStr">
        <is>
          <t>This month</t>
        </is>
      </c>
      <c r="C14" s="9" t="inlineStr">
        <is>
          <t>Last month</t>
        </is>
      </c>
      <c r="D14" s="9" t="inlineStr">
        <is>
          <t>Change</t>
        </is>
      </c>
      <c r="E14" s="9" t="inlineStr">
        <is>
          <t>Share of this month</t>
        </is>
      </c>
    </row>
    <row r="15">
      <c r="A15" s="14" t="inlineStr">
        <is>
          <t>Signs &amp; banners</t>
        </is>
      </c>
      <c r="B15" s="10">
        <f>IF(OR($A15="",$B$3=""),"",SUMIFS('Example data'!$F$2:$F$2000,'Example data'!$D$2:$D$2000,$A15,'Example data'!$A$2:$A$2000,"&gt;="&amp;$B$3,'Example data'!$A$2:$A$2000,"&lt;"&amp;EDATE($B$3,1)))</f>
        <v/>
      </c>
      <c r="C15" s="10">
        <f>IF(OR($A15="",$B$3=""),"",SUMIFS('Example data'!$F$2:$F$2000,'Example data'!$D$2:$D$2000,$A15,'Example data'!$A$2:$A$2000,"&gt;="&amp;EDATE($B$3,-1),'Example data'!$A$2:$A$2000,"&lt;"&amp;$B$3))</f>
        <v/>
      </c>
      <c r="D15" s="10">
        <f>IF($A15="","",B15-C15)</f>
        <v/>
      </c>
      <c r="E15" s="11">
        <f>IF(OR($A15="",$B$7="",$B$7=0),"",B15/$B$7)</f>
        <v/>
      </c>
    </row>
    <row r="16">
      <c r="A16" s="14" t="inlineStr">
        <is>
          <t>Marketing print</t>
        </is>
      </c>
      <c r="B16" s="10">
        <f>IF(OR($A16="",$B$3=""),"",SUMIFS('Example data'!$F$2:$F$2000,'Example data'!$D$2:$D$2000,$A16,'Example data'!$A$2:$A$2000,"&gt;="&amp;$B$3,'Example data'!$A$2:$A$2000,"&lt;"&amp;EDATE($B$3,1)))</f>
        <v/>
      </c>
      <c r="C16" s="10">
        <f>IF(OR($A16="",$B$3=""),"",SUMIFS('Example data'!$F$2:$F$2000,'Example data'!$D$2:$D$2000,$A16,'Example data'!$A$2:$A$2000,"&gt;="&amp;EDATE($B$3,-1),'Example data'!$A$2:$A$2000,"&lt;"&amp;$B$3))</f>
        <v/>
      </c>
      <c r="D16" s="10">
        <f>IF($A16="","",B16-C16)</f>
        <v/>
      </c>
      <c r="E16" s="11">
        <f>IF(OR($A16="",$B$7="",$B$7=0),"",B16/$B$7)</f>
        <v/>
      </c>
    </row>
    <row r="17">
      <c r="A17" s="14" t="inlineStr">
        <is>
          <t>Stationery</t>
        </is>
      </c>
      <c r="B17" s="10">
        <f>IF(OR($A17="",$B$3=""),"",SUMIFS('Example data'!$F$2:$F$2000,'Example data'!$D$2:$D$2000,$A17,'Example data'!$A$2:$A$2000,"&gt;="&amp;$B$3,'Example data'!$A$2:$A$2000,"&lt;"&amp;EDATE($B$3,1)))</f>
        <v/>
      </c>
      <c r="C17" s="10">
        <f>IF(OR($A17="",$B$3=""),"",SUMIFS('Example data'!$F$2:$F$2000,'Example data'!$D$2:$D$2000,$A17,'Example data'!$A$2:$A$2000,"&gt;="&amp;EDATE($B$3,-1),'Example data'!$A$2:$A$2000,"&lt;"&amp;$B$3))</f>
        <v/>
      </c>
      <c r="D17" s="10">
        <f>IF($A17="","",B17-C17)</f>
        <v/>
      </c>
      <c r="E17" s="11">
        <f>IF(OR($A17="",$B$7="",$B$7=0),"",B17/$B$7)</f>
        <v/>
      </c>
    </row>
    <row r="18">
      <c r="A18" s="14" t="inlineStr">
        <is>
          <t>Design</t>
        </is>
      </c>
      <c r="B18" s="10">
        <f>IF(OR($A18="",$B$3=""),"",SUMIFS('Example data'!$F$2:$F$2000,'Example data'!$D$2:$D$2000,$A18,'Example data'!$A$2:$A$2000,"&gt;="&amp;$B$3,'Example data'!$A$2:$A$2000,"&lt;"&amp;EDATE($B$3,1)))</f>
        <v/>
      </c>
      <c r="C18" s="10">
        <f>IF(OR($A18="",$B$3=""),"",SUMIFS('Example data'!$F$2:$F$2000,'Example data'!$D$2:$D$2000,$A18,'Example data'!$A$2:$A$2000,"&gt;="&amp;EDATE($B$3,-1),'Example data'!$A$2:$A$2000,"&lt;"&amp;$B$3))</f>
        <v/>
      </c>
      <c r="D18" s="10">
        <f>IF($A18="","",B18-C18)</f>
        <v/>
      </c>
      <c r="E18" s="11">
        <f>IF(OR($A18="",$B$7="",$B$7=0),"",B18/$B$7)</f>
        <v/>
      </c>
    </row>
    <row r="19">
      <c r="A19" s="14" t="n"/>
      <c r="B19" s="10">
        <f>IF(OR($A19="",$B$3=""),"",SUMIFS('Example data'!$F$2:$F$2000,'Example data'!$D$2:$D$2000,$A19,'Example data'!$A$2:$A$2000,"&gt;="&amp;$B$3,'Example data'!$A$2:$A$2000,"&lt;"&amp;EDATE($B$3,1)))</f>
        <v/>
      </c>
      <c r="C19" s="10">
        <f>IF(OR($A19="",$B$3=""),"",SUMIFS('Example data'!$F$2:$F$2000,'Example data'!$D$2:$D$2000,$A19,'Example data'!$A$2:$A$2000,"&gt;="&amp;EDATE($B$3,-1),'Example data'!$A$2:$A$2000,"&lt;"&amp;$B$3))</f>
        <v/>
      </c>
      <c r="D19" s="10">
        <f>IF($A19="","",B19-C19)</f>
        <v/>
      </c>
      <c r="E19" s="11">
        <f>IF(OR($A19="",$B$7="",$B$7=0),"",B19/$B$7)</f>
        <v/>
      </c>
    </row>
    <row r="20">
      <c r="A20" s="14" t="n"/>
      <c r="B20" s="10">
        <f>IF(OR($A20="",$B$3=""),"",SUMIFS('Example data'!$F$2:$F$2000,'Example data'!$D$2:$D$2000,$A20,'Example data'!$A$2:$A$2000,"&gt;="&amp;$B$3,'Example data'!$A$2:$A$2000,"&lt;"&amp;EDATE($B$3,1)))</f>
        <v/>
      </c>
      <c r="C20" s="10">
        <f>IF(OR($A20="",$B$3=""),"",SUMIFS('Example data'!$F$2:$F$2000,'Example data'!$D$2:$D$2000,$A20,'Example data'!$A$2:$A$2000,"&gt;="&amp;EDATE($B$3,-1),'Example data'!$A$2:$A$2000,"&lt;"&amp;$B$3))</f>
        <v/>
      </c>
      <c r="D20" s="10">
        <f>IF($A20="","",B20-C20)</f>
        <v/>
      </c>
      <c r="E20" s="11">
        <f>IF(OR($A20="",$B$7="",$B$7=0),"",B20/$B$7)</f>
        <v/>
      </c>
    </row>
    <row r="21">
      <c r="A21" s="5" t="inlineStr">
        <is>
          <t>Total</t>
        </is>
      </c>
      <c r="B21" s="15">
        <f>SUM(B15:B20)</f>
        <v/>
      </c>
      <c r="C21" s="15">
        <f>SUM(C15:C20)</f>
        <v/>
      </c>
      <c r="D21" s="15">
        <f>SUM(D15:D20)</f>
        <v/>
      </c>
      <c r="E21" s="13">
        <f>SUM(E15:E20)</f>
        <v/>
      </c>
    </row>
    <row r="22">
      <c r="A22" s="16" t="inlineStr">
        <is>
          <t>Check</t>
        </is>
      </c>
      <c r="B22">
        <f>IF(ABS(B21-N(B7))&lt;0.01,"OK","Some sales have a category not listed above")</f>
        <v/>
      </c>
    </row>
    <row r="23">
      <c r="A23" s="8" t="inlineStr">
        <is>
          <t>3. Sales by salesperson or channel</t>
        </is>
      </c>
    </row>
    <row r="24">
      <c r="A24" s="9" t="inlineStr">
        <is>
          <t>Sold by</t>
        </is>
      </c>
      <c r="B24" s="9" t="inlineStr">
        <is>
          <t>This month</t>
        </is>
      </c>
      <c r="C24" s="9" t="inlineStr">
        <is>
          <t>Last month</t>
        </is>
      </c>
      <c r="D24" s="9" t="inlineStr">
        <is>
          <t>Change</t>
        </is>
      </c>
      <c r="E24" s="9" t="inlineStr">
        <is>
          <t>Share of this month</t>
        </is>
      </c>
    </row>
    <row r="25">
      <c r="A25" s="14" t="inlineStr">
        <is>
          <t>Dana</t>
        </is>
      </c>
      <c r="B25" s="10">
        <f>IF(OR($A25="",$B$3=""),"",SUMIFS('Example data'!$F$2:$F$2000,'Example data'!$E$2:$E$2000,$A25,'Example data'!$A$2:$A$2000,"&gt;="&amp;$B$3,'Example data'!$A$2:$A$2000,"&lt;"&amp;EDATE($B$3,1)))</f>
        <v/>
      </c>
      <c r="C25" s="10">
        <f>IF(OR($A25="",$B$3=""),"",SUMIFS('Example data'!$F$2:$F$2000,'Example data'!$E$2:$E$2000,$A25,'Example data'!$A$2:$A$2000,"&gt;="&amp;EDATE($B$3,-1),'Example data'!$A$2:$A$2000,"&lt;"&amp;$B$3))</f>
        <v/>
      </c>
      <c r="D25" s="10">
        <f>IF($A25="","",B25-C25)</f>
        <v/>
      </c>
      <c r="E25" s="11">
        <f>IF(OR($A25="",$B$7="",$B$7=0),"",B25/$B$7)</f>
        <v/>
      </c>
    </row>
    <row r="26">
      <c r="A26" s="14" t="inlineStr">
        <is>
          <t>Luis</t>
        </is>
      </c>
      <c r="B26" s="10">
        <f>IF(OR($A26="",$B$3=""),"",SUMIFS('Example data'!$F$2:$F$2000,'Example data'!$E$2:$E$2000,$A26,'Example data'!$A$2:$A$2000,"&gt;="&amp;$B$3,'Example data'!$A$2:$A$2000,"&lt;"&amp;EDATE($B$3,1)))</f>
        <v/>
      </c>
      <c r="C26" s="10">
        <f>IF(OR($A26="",$B$3=""),"",SUMIFS('Example data'!$F$2:$F$2000,'Example data'!$E$2:$E$2000,$A26,'Example data'!$A$2:$A$2000,"&gt;="&amp;EDATE($B$3,-1),'Example data'!$A$2:$A$2000,"&lt;"&amp;$B$3))</f>
        <v/>
      </c>
      <c r="D26" s="10">
        <f>IF($A26="","",B26-C26)</f>
        <v/>
      </c>
      <c r="E26" s="11">
        <f>IF(OR($A26="",$B$7="",$B$7=0),"",B26/$B$7)</f>
        <v/>
      </c>
    </row>
    <row r="27">
      <c r="A27" s="14" t="inlineStr">
        <is>
          <t>Online &amp; counter</t>
        </is>
      </c>
      <c r="B27" s="10">
        <f>IF(OR($A27="",$B$3=""),"",SUMIFS('Example data'!$F$2:$F$2000,'Example data'!$E$2:$E$2000,$A27,'Example data'!$A$2:$A$2000,"&gt;="&amp;$B$3,'Example data'!$A$2:$A$2000,"&lt;"&amp;EDATE($B$3,1)))</f>
        <v/>
      </c>
      <c r="C27" s="10">
        <f>IF(OR($A27="",$B$3=""),"",SUMIFS('Example data'!$F$2:$F$2000,'Example data'!$E$2:$E$2000,$A27,'Example data'!$A$2:$A$2000,"&gt;="&amp;EDATE($B$3,-1),'Example data'!$A$2:$A$2000,"&lt;"&amp;$B$3))</f>
        <v/>
      </c>
      <c r="D27" s="10">
        <f>IF($A27="","",B27-C27)</f>
        <v/>
      </c>
      <c r="E27" s="11">
        <f>IF(OR($A27="",$B$7="",$B$7=0),"",B27/$B$7)</f>
        <v/>
      </c>
    </row>
    <row r="28">
      <c r="A28" s="14" t="n"/>
      <c r="B28" s="10">
        <f>IF(OR($A28="",$B$3=""),"",SUMIFS('Example data'!$F$2:$F$2000,'Example data'!$E$2:$E$2000,$A28,'Example data'!$A$2:$A$2000,"&gt;="&amp;$B$3,'Example data'!$A$2:$A$2000,"&lt;"&amp;EDATE($B$3,1)))</f>
        <v/>
      </c>
      <c r="C28" s="10">
        <f>IF(OR($A28="",$B$3=""),"",SUMIFS('Example data'!$F$2:$F$2000,'Example data'!$E$2:$E$2000,$A28,'Example data'!$A$2:$A$2000,"&gt;="&amp;EDATE($B$3,-1),'Example data'!$A$2:$A$2000,"&lt;"&amp;$B$3))</f>
        <v/>
      </c>
      <c r="D28" s="10">
        <f>IF($A28="","",B28-C28)</f>
        <v/>
      </c>
      <c r="E28" s="11">
        <f>IF(OR($A28="",$B$7="",$B$7=0),"",B28/$B$7)</f>
        <v/>
      </c>
    </row>
    <row r="29">
      <c r="A29" s="5" t="inlineStr">
        <is>
          <t>Total</t>
        </is>
      </c>
      <c r="B29" s="15">
        <f>SUM(B25:B28)</f>
        <v/>
      </c>
      <c r="C29" s="15">
        <f>SUM(C25:C28)</f>
        <v/>
      </c>
      <c r="D29" s="15">
        <f>SUM(D25:D28)</f>
        <v/>
      </c>
      <c r="E29" s="13">
        <f>SUM(E25:E28)</f>
        <v/>
      </c>
    </row>
    <row r="30">
      <c r="A30" s="16" t="inlineStr">
        <is>
          <t>Check</t>
        </is>
      </c>
      <c r="B30">
        <f>IF(ABS(B29-N(B7))&lt;0.01,"OK","Some sales have a sold by not listed above")</f>
        <v/>
      </c>
    </row>
    <row r="31">
      <c r="A31" s="8" t="inlineStr">
        <is>
          <t>4. Customer bridge: how last month became this month</t>
        </is>
      </c>
    </row>
    <row r="32">
      <c r="A32" s="9" t="inlineStr">
        <is>
          <t>Step</t>
        </is>
      </c>
      <c r="B32" s="9" t="inlineStr">
        <is>
          <t>Amount</t>
        </is>
      </c>
      <c r="C32" s="9" t="inlineStr">
        <is>
          <t>Customers</t>
        </is>
      </c>
    </row>
    <row r="33">
      <c r="A33" s="5" t="inlineStr">
        <is>
          <t>Last month's sales</t>
        </is>
      </c>
      <c r="B33" s="15">
        <f>SUM(C43:C56)</f>
        <v/>
      </c>
      <c r="C33" s="12">
        <f>COUNTIF(C43:C56,"&gt;0")</f>
        <v/>
      </c>
    </row>
    <row r="34">
      <c r="A34" t="inlineStr">
        <is>
          <t>Lost: bought last month, not this month</t>
        </is>
      </c>
      <c r="B34" s="10">
        <f>-SUMIFS(C43:C56,$F$43:$F$56,"Lost")</f>
        <v/>
      </c>
      <c r="C34" s="12">
        <f>COUNTIF($F$43:$F$56,"Lost")</f>
        <v/>
      </c>
    </row>
    <row r="35">
      <c r="A35" t="inlineStr">
        <is>
          <t>Spent less</t>
        </is>
      </c>
      <c r="B35" s="10">
        <f>SUMIFS(D43:D56,$F$43:$F$56,"Down")</f>
        <v/>
      </c>
      <c r="C35" s="12">
        <f>COUNTIF($F$43:$F$56,"Down")</f>
        <v/>
      </c>
    </row>
    <row r="36">
      <c r="A36" t="inlineStr">
        <is>
          <t>Spent more</t>
        </is>
      </c>
      <c r="B36" s="10">
        <f>SUMIFS(D43:D56,$F$43:$F$56,"Up")</f>
        <v/>
      </c>
      <c r="C36" s="12">
        <f>COUNTIF($F$43:$F$56,"Up")</f>
        <v/>
      </c>
    </row>
    <row r="37">
      <c r="A37" t="inlineStr">
        <is>
          <t>New: bought this month, not last month</t>
        </is>
      </c>
      <c r="B37" s="10">
        <f>SUMIFS(B43:B56,$F$43:$F$56,"New")</f>
        <v/>
      </c>
      <c r="C37" s="12">
        <f>COUNTIF($F$43:$F$56,"New")</f>
        <v/>
      </c>
    </row>
    <row r="38">
      <c r="A38" s="5" t="inlineStr">
        <is>
          <t>This month's sales</t>
        </is>
      </c>
      <c r="B38" s="15">
        <f>SUM(B33:B37)</f>
        <v/>
      </c>
      <c r="C38" s="12">
        <f>COUNTIF(B43:B56,"&gt;0")</f>
        <v/>
      </c>
    </row>
    <row r="39">
      <c r="A39" s="16" t="inlineStr">
        <is>
          <t>Check: bridge matches total sales</t>
        </is>
      </c>
      <c r="B39">
        <f>IF(ABS(B38-N(B7))&lt;0.01,"OK","Add missing customers to the list below")</f>
        <v/>
      </c>
    </row>
    <row r="41">
      <c r="A41" s="8" t="inlineStr">
        <is>
          <t>5. Sales by customer (list every customer who bought in either month)</t>
        </is>
      </c>
    </row>
    <row r="42">
      <c r="A42" s="9" t="inlineStr">
        <is>
          <t>Customer</t>
        </is>
      </c>
      <c r="B42" s="9" t="inlineStr">
        <is>
          <t>This month</t>
        </is>
      </c>
      <c r="C42" s="9" t="inlineStr">
        <is>
          <t>Last month</t>
        </is>
      </c>
      <c r="D42" s="9" t="inlineStr">
        <is>
          <t>Change</t>
        </is>
      </c>
      <c r="E42" s="9" t="inlineStr">
        <is>
          <t>Share of this month</t>
        </is>
      </c>
      <c r="F42" s="9" t="inlineStr">
        <is>
          <t>Type</t>
        </is>
      </c>
    </row>
    <row r="43">
      <c r="A43" s="14" t="inlineStr">
        <is>
          <t>Summit Builders</t>
        </is>
      </c>
      <c r="B43" s="10">
        <f>IF(OR($A43="",$B$3=""),"",SUMIFS('Example data'!$F$2:$F$2000,'Example data'!$C$2:$C$2000,$A43,'Example data'!$A$2:$A$2000,"&gt;="&amp;$B$3,'Example data'!$A$2:$A$2000,"&lt;"&amp;EDATE($B$3,1)))</f>
        <v/>
      </c>
      <c r="C43" s="10">
        <f>IF(OR($A43="",$B$3=""),"",SUMIFS('Example data'!$F$2:$F$2000,'Example data'!$C$2:$C$2000,$A43,'Example data'!$A$2:$A$2000,"&gt;="&amp;EDATE($B$3,-1),'Example data'!$A$2:$A$2000,"&lt;"&amp;$B$3))</f>
        <v/>
      </c>
      <c r="D43" s="10">
        <f>IF(OR($A43="",$B$3=""),"",B43-C43)</f>
        <v/>
      </c>
      <c r="E43" s="11">
        <f>IF(OR($A43="",$B$3="",N($B$7)=0),"",B43/$B$7)</f>
        <v/>
      </c>
      <c r="F43">
        <f>IF(OR($A43="",$B$3=""),"",IF(AND(C43=0,B43&gt;0),"New",IF(AND(C43&gt;0,B43=0),"Lost",IF(B43&gt;C43,"Up",IF(B43&lt;C43,"Down","Same")))))</f>
        <v/>
      </c>
    </row>
    <row r="44">
      <c r="A44" s="14" t="inlineStr">
        <is>
          <t>City Arts Festival</t>
        </is>
      </c>
      <c r="B44" s="10">
        <f>IF(OR($A44="",$B$3=""),"",SUMIFS('Example data'!$F$2:$F$2000,'Example data'!$C$2:$C$2000,$A44,'Example data'!$A$2:$A$2000,"&gt;="&amp;$B$3,'Example data'!$A$2:$A$2000,"&lt;"&amp;EDATE($B$3,1)))</f>
        <v/>
      </c>
      <c r="C44" s="10">
        <f>IF(OR($A44="",$B$3=""),"",SUMIFS('Example data'!$F$2:$F$2000,'Example data'!$C$2:$C$2000,$A44,'Example data'!$A$2:$A$2000,"&gt;="&amp;EDATE($B$3,-1),'Example data'!$A$2:$A$2000,"&lt;"&amp;$B$3))</f>
        <v/>
      </c>
      <c r="D44" s="10">
        <f>IF(OR($A44="",$B$3=""),"",B44-C44)</f>
        <v/>
      </c>
      <c r="E44" s="11">
        <f>IF(OR($A44="",$B$3="",N($B$7)=0),"",B44/$B$7)</f>
        <v/>
      </c>
      <c r="F44">
        <f>IF(OR($A44="",$B$3=""),"",IF(AND(C44=0,B44&gt;0),"New",IF(AND(C44&gt;0,B44=0),"Lost",IF(B44&gt;C44,"Up",IF(B44&lt;C44,"Down","Same")))))</f>
        <v/>
      </c>
    </row>
    <row r="45">
      <c r="A45" s="14" t="inlineStr">
        <is>
          <t>Riverside School PTA</t>
        </is>
      </c>
      <c r="B45" s="10">
        <f>IF(OR($A45="",$B$3=""),"",SUMIFS('Example data'!$F$2:$F$2000,'Example data'!$C$2:$C$2000,$A45,'Example data'!$A$2:$A$2000,"&gt;="&amp;$B$3,'Example data'!$A$2:$A$2000,"&lt;"&amp;EDATE($B$3,1)))</f>
        <v/>
      </c>
      <c r="C45" s="10">
        <f>IF(OR($A45="",$B$3=""),"",SUMIFS('Example data'!$F$2:$F$2000,'Example data'!$C$2:$C$2000,$A45,'Example data'!$A$2:$A$2000,"&gt;="&amp;EDATE($B$3,-1),'Example data'!$A$2:$A$2000,"&lt;"&amp;$B$3))</f>
        <v/>
      </c>
      <c r="D45" s="10">
        <f>IF(OR($A45="",$B$3=""),"",B45-C45)</f>
        <v/>
      </c>
      <c r="E45" s="11">
        <f>IF(OR($A45="",$B$3="",N($B$7)=0),"",B45/$B$7)</f>
        <v/>
      </c>
      <c r="F45">
        <f>IF(OR($A45="",$B$3=""),"",IF(AND(C45=0,B45&gt;0),"New",IF(AND(C45&gt;0,B45=0),"Lost",IF(B45&gt;C45,"Up",IF(B45&lt;C45,"Down","Same")))))</f>
        <v/>
      </c>
    </row>
    <row r="46">
      <c r="A46" s="14" t="inlineStr">
        <is>
          <t>Harbor Café</t>
        </is>
      </c>
      <c r="B46" s="10">
        <f>IF(OR($A46="",$B$3=""),"",SUMIFS('Example data'!$F$2:$F$2000,'Example data'!$C$2:$C$2000,$A46,'Example data'!$A$2:$A$2000,"&gt;="&amp;$B$3,'Example data'!$A$2:$A$2000,"&lt;"&amp;EDATE($B$3,1)))</f>
        <v/>
      </c>
      <c r="C46" s="10">
        <f>IF(OR($A46="",$B$3=""),"",SUMIFS('Example data'!$F$2:$F$2000,'Example data'!$C$2:$C$2000,$A46,'Example data'!$A$2:$A$2000,"&gt;="&amp;EDATE($B$3,-1),'Example data'!$A$2:$A$2000,"&lt;"&amp;$B$3))</f>
        <v/>
      </c>
      <c r="D46" s="10">
        <f>IF(OR($A46="",$B$3=""),"",B46-C46)</f>
        <v/>
      </c>
      <c r="E46" s="11">
        <f>IF(OR($A46="",$B$3="",N($B$7)=0),"",B46/$B$7)</f>
        <v/>
      </c>
      <c r="F46">
        <f>IF(OR($A46="",$B$3=""),"",IF(AND(C46=0,B46&gt;0),"New",IF(AND(C46&gt;0,B46=0),"Lost",IF(B46&gt;C46,"Up",IF(B46&lt;C46,"Down","Same")))))</f>
        <v/>
      </c>
    </row>
    <row r="47">
      <c r="A47" s="14" t="inlineStr">
        <is>
          <t>Counter &amp; web orders</t>
        </is>
      </c>
      <c r="B47" s="10">
        <f>IF(OR($A47="",$B$3=""),"",SUMIFS('Example data'!$F$2:$F$2000,'Example data'!$C$2:$C$2000,$A47,'Example data'!$A$2:$A$2000,"&gt;="&amp;$B$3,'Example data'!$A$2:$A$2000,"&lt;"&amp;EDATE($B$3,1)))</f>
        <v/>
      </c>
      <c r="C47" s="10">
        <f>IF(OR($A47="",$B$3=""),"",SUMIFS('Example data'!$F$2:$F$2000,'Example data'!$C$2:$C$2000,$A47,'Example data'!$A$2:$A$2000,"&gt;="&amp;EDATE($B$3,-1),'Example data'!$A$2:$A$2000,"&lt;"&amp;$B$3))</f>
        <v/>
      </c>
      <c r="D47" s="10">
        <f>IF(OR($A47="",$B$3=""),"",B47-C47)</f>
        <v/>
      </c>
      <c r="E47" s="11">
        <f>IF(OR($A47="",$B$3="",N($B$7)=0),"",B47/$B$7)</f>
        <v/>
      </c>
      <c r="F47">
        <f>IF(OR($A47="",$B$3=""),"",IF(AND(C47=0,B47&gt;0),"New",IF(AND(C47&gt;0,B47=0),"Lost",IF(B47&gt;C47,"Up",IF(B47&lt;C47,"Down","Same")))))</f>
        <v/>
      </c>
    </row>
    <row r="48">
      <c r="A48" s="14" t="inlineStr">
        <is>
          <t>Elm Realty</t>
        </is>
      </c>
      <c r="B48" s="10">
        <f>IF(OR($A48="",$B$3=""),"",SUMIFS('Example data'!$F$2:$F$2000,'Example data'!$C$2:$C$2000,$A48,'Example data'!$A$2:$A$2000,"&gt;="&amp;$B$3,'Example data'!$A$2:$A$2000,"&lt;"&amp;EDATE($B$3,1)))</f>
        <v/>
      </c>
      <c r="C48" s="10">
        <f>IF(OR($A48="",$B$3=""),"",SUMIFS('Example data'!$F$2:$F$2000,'Example data'!$C$2:$C$2000,$A48,'Example data'!$A$2:$A$2000,"&gt;="&amp;EDATE($B$3,-1),'Example data'!$A$2:$A$2000,"&lt;"&amp;$B$3))</f>
        <v/>
      </c>
      <c r="D48" s="10">
        <f>IF(OR($A48="",$B$3=""),"",B48-C48)</f>
        <v/>
      </c>
      <c r="E48" s="11">
        <f>IF(OR($A48="",$B$3="",N($B$7)=0),"",B48/$B$7)</f>
        <v/>
      </c>
      <c r="F48">
        <f>IF(OR($A48="",$B$3=""),"",IF(AND(C48=0,B48&gt;0),"New",IF(AND(C48&gt;0,B48=0),"Lost",IF(B48&gt;C48,"Up",IF(B48&lt;C48,"Down","Same")))))</f>
        <v/>
      </c>
    </row>
    <row r="49">
      <c r="A49" s="14" t="inlineStr">
        <is>
          <t>Greenway Landscaping</t>
        </is>
      </c>
      <c r="B49" s="10">
        <f>IF(OR($A49="",$B$3=""),"",SUMIFS('Example data'!$F$2:$F$2000,'Example data'!$C$2:$C$2000,$A49,'Example data'!$A$2:$A$2000,"&gt;="&amp;$B$3,'Example data'!$A$2:$A$2000,"&lt;"&amp;EDATE($B$3,1)))</f>
        <v/>
      </c>
      <c r="C49" s="10">
        <f>IF(OR($A49="",$B$3=""),"",SUMIFS('Example data'!$F$2:$F$2000,'Example data'!$C$2:$C$2000,$A49,'Example data'!$A$2:$A$2000,"&gt;="&amp;EDATE($B$3,-1),'Example data'!$A$2:$A$2000,"&lt;"&amp;$B$3))</f>
        <v/>
      </c>
      <c r="D49" s="10">
        <f>IF(OR($A49="",$B$3=""),"",B49-C49)</f>
        <v/>
      </c>
      <c r="E49" s="11">
        <f>IF(OR($A49="",$B$3="",N($B$7)=0),"",B49/$B$7)</f>
        <v/>
      </c>
      <c r="F49">
        <f>IF(OR($A49="",$B$3=""),"",IF(AND(C49=0,B49&gt;0),"New",IF(AND(C49&gt;0,B49=0),"Lost",IF(B49&gt;C49,"Up",IF(B49&lt;C49,"Down","Same")))))</f>
        <v/>
      </c>
    </row>
    <row r="50">
      <c r="A50" s="14" t="inlineStr">
        <is>
          <t>Kessler Law</t>
        </is>
      </c>
      <c r="B50" s="10">
        <f>IF(OR($A50="",$B$3=""),"",SUMIFS('Example data'!$F$2:$F$2000,'Example data'!$C$2:$C$2000,$A50,'Example data'!$A$2:$A$2000,"&gt;="&amp;$B$3,'Example data'!$A$2:$A$2000,"&lt;"&amp;EDATE($B$3,1)))</f>
        <v/>
      </c>
      <c r="C50" s="10">
        <f>IF(OR($A50="",$B$3=""),"",SUMIFS('Example data'!$F$2:$F$2000,'Example data'!$C$2:$C$2000,$A50,'Example data'!$A$2:$A$2000,"&gt;="&amp;EDATE($B$3,-1),'Example data'!$A$2:$A$2000,"&lt;"&amp;$B$3))</f>
        <v/>
      </c>
      <c r="D50" s="10">
        <f>IF(OR($A50="",$B$3=""),"",B50-C50)</f>
        <v/>
      </c>
      <c r="E50" s="11">
        <f>IF(OR($A50="",$B$3="",N($B$7)=0),"",B50/$B$7)</f>
        <v/>
      </c>
      <c r="F50">
        <f>IF(OR($A50="",$B$3=""),"",IF(AND(C50=0,B50&gt;0),"New",IF(AND(C50&gt;0,B50=0),"Lost",IF(B50&gt;C50,"Up",IF(B50&lt;C50,"Down","Same")))))</f>
        <v/>
      </c>
    </row>
    <row r="51">
      <c r="A51" s="14" t="inlineStr">
        <is>
          <t>Oak &amp; Vine Wine Bar</t>
        </is>
      </c>
      <c r="B51" s="10">
        <f>IF(OR($A51="",$B$3=""),"",SUMIFS('Example data'!$F$2:$F$2000,'Example data'!$C$2:$C$2000,$A51,'Example data'!$A$2:$A$2000,"&gt;="&amp;$B$3,'Example data'!$A$2:$A$2000,"&lt;"&amp;EDATE($B$3,1)))</f>
        <v/>
      </c>
      <c r="C51" s="10">
        <f>IF(OR($A51="",$B$3=""),"",SUMIFS('Example data'!$F$2:$F$2000,'Example data'!$C$2:$C$2000,$A51,'Example data'!$A$2:$A$2000,"&gt;="&amp;EDATE($B$3,-1),'Example data'!$A$2:$A$2000,"&lt;"&amp;$B$3))</f>
        <v/>
      </c>
      <c r="D51" s="10">
        <f>IF(OR($A51="",$B$3=""),"",B51-C51)</f>
        <v/>
      </c>
      <c r="E51" s="11">
        <f>IF(OR($A51="",$B$3="",N($B$7)=0),"",B51/$B$7)</f>
        <v/>
      </c>
      <c r="F51">
        <f>IF(OR($A51="",$B$3=""),"",IF(AND(C51=0,B51&gt;0),"New",IF(AND(C51&gt;0,B51=0),"Lost",IF(B51&gt;C51,"Up",IF(B51&lt;C51,"Down","Same")))))</f>
        <v/>
      </c>
    </row>
    <row r="52">
      <c r="A52" s="14" t="inlineStr">
        <is>
          <t>Maple Accounting</t>
        </is>
      </c>
      <c r="B52" s="10">
        <f>IF(OR($A52="",$B$3=""),"",SUMIFS('Example data'!$F$2:$F$2000,'Example data'!$C$2:$C$2000,$A52,'Example data'!$A$2:$A$2000,"&gt;="&amp;$B$3,'Example data'!$A$2:$A$2000,"&lt;"&amp;EDATE($B$3,1)))</f>
        <v/>
      </c>
      <c r="C52" s="10">
        <f>IF(OR($A52="",$B$3=""),"",SUMIFS('Example data'!$F$2:$F$2000,'Example data'!$C$2:$C$2000,$A52,'Example data'!$A$2:$A$2000,"&gt;="&amp;EDATE($B$3,-1),'Example data'!$A$2:$A$2000,"&lt;"&amp;$B$3))</f>
        <v/>
      </c>
      <c r="D52" s="10">
        <f>IF(OR($A52="",$B$3=""),"",B52-C52)</f>
        <v/>
      </c>
      <c r="E52" s="11">
        <f>IF(OR($A52="",$B$3="",N($B$7)=0),"",B52/$B$7)</f>
        <v/>
      </c>
      <c r="F52">
        <f>IF(OR($A52="",$B$3=""),"",IF(AND(C52=0,B52&gt;0),"New",IF(AND(C52&gt;0,B52=0),"Lost",IF(B52&gt;C52,"Up",IF(B52&lt;C52,"Down","Same")))))</f>
        <v/>
      </c>
    </row>
    <row r="53">
      <c r="A53" s="14" t="inlineStr">
        <is>
          <t>Northgate Gym</t>
        </is>
      </c>
      <c r="B53" s="10">
        <f>IF(OR($A53="",$B$3=""),"",SUMIFS('Example data'!$F$2:$F$2000,'Example data'!$C$2:$C$2000,$A53,'Example data'!$A$2:$A$2000,"&gt;="&amp;$B$3,'Example data'!$A$2:$A$2000,"&lt;"&amp;EDATE($B$3,1)))</f>
        <v/>
      </c>
      <c r="C53" s="10">
        <f>IF(OR($A53="",$B$3=""),"",SUMIFS('Example data'!$F$2:$F$2000,'Example data'!$C$2:$C$2000,$A53,'Example data'!$A$2:$A$2000,"&gt;="&amp;EDATE($B$3,-1),'Example data'!$A$2:$A$2000,"&lt;"&amp;$B$3))</f>
        <v/>
      </c>
      <c r="D53" s="10">
        <f>IF(OR($A53="",$B$3=""),"",B53-C53)</f>
        <v/>
      </c>
      <c r="E53" s="11">
        <f>IF(OR($A53="",$B$3="",N($B$7)=0),"",B53/$B$7)</f>
        <v/>
      </c>
      <c r="F53">
        <f>IF(OR($A53="",$B$3=""),"",IF(AND(C53=0,B53&gt;0),"New",IF(AND(C53&gt;0,B53=0),"Lost",IF(B53&gt;C53,"Up",IF(B53&lt;C53,"Down","Same")))))</f>
        <v/>
      </c>
    </row>
    <row r="54">
      <c r="A54" s="14" t="inlineStr">
        <is>
          <t>Bloom Florist</t>
        </is>
      </c>
      <c r="B54" s="10">
        <f>IF(OR($A54="",$B$3=""),"",SUMIFS('Example data'!$F$2:$F$2000,'Example data'!$C$2:$C$2000,$A54,'Example data'!$A$2:$A$2000,"&gt;="&amp;$B$3,'Example data'!$A$2:$A$2000,"&lt;"&amp;EDATE($B$3,1)))</f>
        <v/>
      </c>
      <c r="C54" s="10">
        <f>IF(OR($A54="",$B$3=""),"",SUMIFS('Example data'!$F$2:$F$2000,'Example data'!$C$2:$C$2000,$A54,'Example data'!$A$2:$A$2000,"&gt;="&amp;EDATE($B$3,-1),'Example data'!$A$2:$A$2000,"&lt;"&amp;$B$3))</f>
        <v/>
      </c>
      <c r="D54" s="10">
        <f>IF(OR($A54="",$B$3=""),"",B54-C54)</f>
        <v/>
      </c>
      <c r="E54" s="11">
        <f>IF(OR($A54="",$B$3="",N($B$7)=0),"",B54/$B$7)</f>
        <v/>
      </c>
      <c r="F54">
        <f>IF(OR($A54="",$B$3=""),"",IF(AND(C54=0,B54&gt;0),"New",IF(AND(C54&gt;0,B54=0),"Lost",IF(B54&gt;C54,"Up",IF(B54&lt;C54,"Down","Same")))))</f>
        <v/>
      </c>
    </row>
    <row r="55">
      <c r="A55" s="14" t="n"/>
      <c r="B55" s="10">
        <f>IF(OR($A55="",$B$3=""),"",SUMIFS('Example data'!$F$2:$F$2000,'Example data'!$C$2:$C$2000,$A55,'Example data'!$A$2:$A$2000,"&gt;="&amp;$B$3,'Example data'!$A$2:$A$2000,"&lt;"&amp;EDATE($B$3,1)))</f>
        <v/>
      </c>
      <c r="C55" s="10">
        <f>IF(OR($A55="",$B$3=""),"",SUMIFS('Example data'!$F$2:$F$2000,'Example data'!$C$2:$C$2000,$A55,'Example data'!$A$2:$A$2000,"&gt;="&amp;EDATE($B$3,-1),'Example data'!$A$2:$A$2000,"&lt;"&amp;$B$3))</f>
        <v/>
      </c>
      <c r="D55" s="10">
        <f>IF(OR($A55="",$B$3=""),"",B55-C55)</f>
        <v/>
      </c>
      <c r="E55" s="11">
        <f>IF(OR($A55="",$B$3="",N($B$7)=0),"",B55/$B$7)</f>
        <v/>
      </c>
      <c r="F55">
        <f>IF(OR($A55="",$B$3=""),"",IF(AND(C55=0,B55&gt;0),"New",IF(AND(C55&gt;0,B55=0),"Lost",IF(B55&gt;C55,"Up",IF(B55&lt;C55,"Down","Same")))))</f>
        <v/>
      </c>
    </row>
    <row r="56">
      <c r="A56" s="14" t="n"/>
      <c r="B56" s="10">
        <f>IF(OR($A56="",$B$3=""),"",SUMIFS('Example data'!$F$2:$F$2000,'Example data'!$C$2:$C$2000,$A56,'Example data'!$A$2:$A$2000,"&gt;="&amp;$B$3,'Example data'!$A$2:$A$2000,"&lt;"&amp;EDATE($B$3,1)))</f>
        <v/>
      </c>
      <c r="C56" s="10">
        <f>IF(OR($A56="",$B$3=""),"",SUMIFS('Example data'!$F$2:$F$2000,'Example data'!$C$2:$C$2000,$A56,'Example data'!$A$2:$A$2000,"&gt;="&amp;EDATE($B$3,-1),'Example data'!$A$2:$A$2000,"&lt;"&amp;$B$3))</f>
        <v/>
      </c>
      <c r="D56" s="10">
        <f>IF(OR($A56="",$B$3=""),"",B56-C56)</f>
        <v/>
      </c>
      <c r="E56" s="11">
        <f>IF(OR($A56="",$B$3="",N($B$7)=0),"",B56/$B$7)</f>
        <v/>
      </c>
      <c r="F56">
        <f>IF(OR($A56="",$B$3=""),"",IF(AND(C56=0,B56&gt;0),"New",IF(AND(C56&gt;0,B56=0),"Lost",IF(B56&gt;C56,"Up",IF(B56&lt;C56,"Down","Same")))))</f>
        <v/>
      </c>
    </row>
    <row r="57">
      <c r="A57" s="5" t="inlineStr">
        <is>
          <t>Total</t>
        </is>
      </c>
      <c r="B57" s="15">
        <f>SUM(B43:B56)</f>
        <v/>
      </c>
      <c r="C57" s="15">
        <f>SUM(C43:C56)</f>
        <v/>
      </c>
      <c r="D57" s="15">
        <f>SUM(D43:D56)</f>
        <v/>
      </c>
    </row>
    <row r="59">
      <c r="A59" s="8" t="inlineStr">
        <is>
          <t>6. Summary (three sentences: what happened, why, what next)</t>
        </is>
      </c>
    </row>
    <row r="60" ht="50" customHeight="1">
      <c r="A60" s="5" t="inlineStr">
        <is>
          <t>What happened</t>
        </is>
      </c>
      <c r="B60" s="17" t="inlineStr">
        <is>
          <t>Sales were $24,000, up 20% on August and 9% over the $22,000 target.</t>
        </is>
      </c>
    </row>
    <row r="61" ht="50" customHeight="1">
      <c r="A61" s="5" t="inlineStr">
        <is>
          <t>Why</t>
        </is>
      </c>
      <c r="B61" s="17" t="inlineStr">
        <is>
          <t>Two new customers brought $6,400, including $3,800 from City Arts Festival, a one-off event. Existing customers spent $2,400 less: Northgate Gym and Bloom Florist didn't order, and Elm Realty spent $1,200 less.</t>
        </is>
      </c>
    </row>
    <row r="62" ht="50" customHeight="1">
      <c r="A62" s="5" t="inlineStr">
        <is>
          <t>What next</t>
        </is>
      </c>
      <c r="B62" s="17" t="inlineStr">
        <is>
          <t>Dana to call Northgate Gym and Bloom Florist by 10 Oct; Luis to quote Riverside PTA's spring fair in October; plan October without festival work.</t>
        </is>
      </c>
    </row>
  </sheetData>
  <mergeCells count="3">
    <mergeCell ref="B60:F60"/>
    <mergeCell ref="B62:F62"/>
    <mergeCell ref="B61:F6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18" customWidth="1" min="4" max="4"/>
    <col width="18" customWidth="1" min="5" max="5"/>
    <col width="14" customWidth="1" min="6" max="6"/>
    <col width="60" customWidth="1" min="8" max="8"/>
  </cols>
  <sheetData>
    <row r="1">
      <c r="A1" s="9" t="inlineStr">
        <is>
          <t>Date</t>
        </is>
      </c>
      <c r="B1" s="9" t="inlineStr">
        <is>
          <t>Invoice no.</t>
        </is>
      </c>
      <c r="C1" s="9" t="inlineStr">
        <is>
          <t>Customer</t>
        </is>
      </c>
      <c r="D1" s="9" t="inlineStr">
        <is>
          <t>Category</t>
        </is>
      </c>
      <c r="E1" s="9" t="inlineStr">
        <is>
          <t>Sold by</t>
        </is>
      </c>
      <c r="F1" s="9" t="inlineStr">
        <is>
          <t>Amount (before tax)</t>
        </is>
      </c>
      <c r="H1" s="16" t="inlineStr">
        <is>
          <t>EXAMPLE: fictional invoices, August and September 2026</t>
        </is>
      </c>
    </row>
    <row r="2">
      <c r="A2" s="6" t="n">
        <v>46237</v>
      </c>
      <c r="B2" s="14" t="inlineStr">
        <is>
          <t>INV-1001</t>
        </is>
      </c>
      <c r="C2" s="14" t="inlineStr">
        <is>
          <t>Elm Realty</t>
        </is>
      </c>
      <c r="D2" s="14" t="inlineStr">
        <is>
          <t>Signs &amp; banners</t>
        </is>
      </c>
      <c r="E2" s="14" t="inlineStr">
        <is>
          <t>Dana</t>
        </is>
      </c>
      <c r="F2" s="7" t="n">
        <v>2000</v>
      </c>
    </row>
    <row r="3">
      <c r="A3" s="6" t="n">
        <v>46238</v>
      </c>
      <c r="B3" s="14" t="inlineStr">
        <is>
          <t>INV-1002</t>
        </is>
      </c>
      <c r="C3" s="14" t="inlineStr">
        <is>
          <t>Summit Builders</t>
        </is>
      </c>
      <c r="D3" s="14" t="inlineStr">
        <is>
          <t>Signs &amp; banners</t>
        </is>
      </c>
      <c r="E3" s="14" t="inlineStr">
        <is>
          <t>Dana</t>
        </is>
      </c>
      <c r="F3" s="7" t="n">
        <v>3000</v>
      </c>
    </row>
    <row r="4">
      <c r="A4" s="6" t="n">
        <v>46239</v>
      </c>
      <c r="B4" s="14" t="inlineStr">
        <is>
          <t>INV-1003</t>
        </is>
      </c>
      <c r="C4" s="14" t="inlineStr">
        <is>
          <t>Harbor Café</t>
        </is>
      </c>
      <c r="D4" s="14" t="inlineStr">
        <is>
          <t>Marketing print</t>
        </is>
      </c>
      <c r="E4" s="14" t="inlineStr">
        <is>
          <t>Dana</t>
        </is>
      </c>
      <c r="F4" s="7" t="n">
        <v>1200</v>
      </c>
    </row>
    <row r="5">
      <c r="A5" s="6" t="n">
        <v>46241</v>
      </c>
      <c r="B5" s="14" t="inlineStr">
        <is>
          <t>INV-1004</t>
        </is>
      </c>
      <c r="C5" s="14" t="inlineStr">
        <is>
          <t>Kessler Law</t>
        </is>
      </c>
      <c r="D5" s="14" t="inlineStr">
        <is>
          <t>Stationery</t>
        </is>
      </c>
      <c r="E5" s="14" t="inlineStr">
        <is>
          <t>Luis</t>
        </is>
      </c>
      <c r="F5" s="7" t="n">
        <v>1200</v>
      </c>
    </row>
    <row r="6">
      <c r="A6" s="6" t="n">
        <v>46242</v>
      </c>
      <c r="B6" s="14" t="inlineStr">
        <is>
          <t>INV-1005</t>
        </is>
      </c>
      <c r="C6" s="14" t="inlineStr">
        <is>
          <t>Counter &amp; web orders</t>
        </is>
      </c>
      <c r="D6" s="14" t="inlineStr">
        <is>
          <t>Stationery</t>
        </is>
      </c>
      <c r="E6" s="14" t="inlineStr">
        <is>
          <t>Online &amp; counter</t>
        </is>
      </c>
      <c r="F6" s="7" t="n">
        <v>1000</v>
      </c>
    </row>
    <row r="7">
      <c r="A7" s="6" t="n">
        <v>46244</v>
      </c>
      <c r="B7" s="14" t="inlineStr">
        <is>
          <t>INV-1006</t>
        </is>
      </c>
      <c r="C7" s="14" t="inlineStr">
        <is>
          <t>Greenway Landscaping</t>
        </is>
      </c>
      <c r="D7" s="14" t="inlineStr">
        <is>
          <t>Marketing print</t>
        </is>
      </c>
      <c r="E7" s="14" t="inlineStr">
        <is>
          <t>Dana</t>
        </is>
      </c>
      <c r="F7" s="7" t="n">
        <v>1500</v>
      </c>
    </row>
    <row r="8">
      <c r="A8" s="6" t="n">
        <v>46246</v>
      </c>
      <c r="B8" s="14" t="inlineStr">
        <is>
          <t>INV-1007</t>
        </is>
      </c>
      <c r="C8" s="14" t="inlineStr">
        <is>
          <t>Northgate Gym</t>
        </is>
      </c>
      <c r="D8" s="14" t="inlineStr">
        <is>
          <t>Signs &amp; banners</t>
        </is>
      </c>
      <c r="E8" s="14" t="inlineStr">
        <is>
          <t>Dana</t>
        </is>
      </c>
      <c r="F8" s="7" t="n">
        <v>1500</v>
      </c>
    </row>
    <row r="9">
      <c r="A9" s="6" t="n">
        <v>46248</v>
      </c>
      <c r="B9" s="14" t="inlineStr">
        <is>
          <t>INV-1008</t>
        </is>
      </c>
      <c r="C9" s="14" t="inlineStr">
        <is>
          <t>Oak &amp; Vine Wine Bar</t>
        </is>
      </c>
      <c r="D9" s="14" t="inlineStr">
        <is>
          <t>Marketing print</t>
        </is>
      </c>
      <c r="E9" s="14" t="inlineStr">
        <is>
          <t>Luis</t>
        </is>
      </c>
      <c r="F9" s="7" t="n">
        <v>900</v>
      </c>
    </row>
    <row r="10">
      <c r="A10" s="6" t="n">
        <v>46250</v>
      </c>
      <c r="B10" s="14" t="inlineStr">
        <is>
          <t>INV-1009</t>
        </is>
      </c>
      <c r="C10" s="14" t="inlineStr">
        <is>
          <t>Counter &amp; web orders</t>
        </is>
      </c>
      <c r="D10" s="14" t="inlineStr">
        <is>
          <t>Marketing print</t>
        </is>
      </c>
      <c r="E10" s="14" t="inlineStr">
        <is>
          <t>Online &amp; counter</t>
        </is>
      </c>
      <c r="F10" s="7" t="n">
        <v>1200</v>
      </c>
    </row>
    <row r="11">
      <c r="A11" s="6" t="n">
        <v>46252</v>
      </c>
      <c r="B11" s="14" t="inlineStr">
        <is>
          <t>INV-1010</t>
        </is>
      </c>
      <c r="C11" s="14" t="inlineStr">
        <is>
          <t>Summit Builders</t>
        </is>
      </c>
      <c r="D11" s="14" t="inlineStr">
        <is>
          <t>Design</t>
        </is>
      </c>
      <c r="E11" s="14" t="inlineStr">
        <is>
          <t>Dana</t>
        </is>
      </c>
      <c r="F11" s="7" t="n">
        <v>1500</v>
      </c>
    </row>
    <row r="12">
      <c r="A12" s="6" t="n">
        <v>46253</v>
      </c>
      <c r="B12" s="14" t="inlineStr">
        <is>
          <t>INV-1011</t>
        </is>
      </c>
      <c r="C12" s="14" t="inlineStr">
        <is>
          <t>Harbor Café</t>
        </is>
      </c>
      <c r="D12" s="14" t="inlineStr">
        <is>
          <t>Stationery</t>
        </is>
      </c>
      <c r="E12" s="14" t="inlineStr">
        <is>
          <t>Dana</t>
        </is>
      </c>
      <c r="F12" s="7" t="n">
        <v>600</v>
      </c>
    </row>
    <row r="13">
      <c r="A13" s="6" t="n">
        <v>46254</v>
      </c>
      <c r="B13" s="14" t="inlineStr">
        <is>
          <t>INV-1012</t>
        </is>
      </c>
      <c r="C13" s="14" t="inlineStr">
        <is>
          <t>Maple Accounting</t>
        </is>
      </c>
      <c r="D13" s="14" t="inlineStr">
        <is>
          <t>Stationery</t>
        </is>
      </c>
      <c r="E13" s="14" t="inlineStr">
        <is>
          <t>Luis</t>
        </is>
      </c>
      <c r="F13" s="7" t="n">
        <v>1000</v>
      </c>
    </row>
    <row r="14">
      <c r="A14" s="6" t="n">
        <v>46255</v>
      </c>
      <c r="B14" s="14" t="inlineStr">
        <is>
          <t>INV-1013</t>
        </is>
      </c>
      <c r="C14" s="14" t="inlineStr">
        <is>
          <t>Elm Realty</t>
        </is>
      </c>
      <c r="D14" s="14" t="inlineStr">
        <is>
          <t>Marketing print</t>
        </is>
      </c>
      <c r="E14" s="14" t="inlineStr">
        <is>
          <t>Dana</t>
        </is>
      </c>
      <c r="F14" s="7" t="n">
        <v>1200</v>
      </c>
    </row>
    <row r="15">
      <c r="A15" s="6" t="n">
        <v>46258</v>
      </c>
      <c r="B15" s="14" t="inlineStr">
        <is>
          <t>INV-1014</t>
        </is>
      </c>
      <c r="C15" s="14" t="inlineStr">
        <is>
          <t>Greenway Landscaping</t>
        </is>
      </c>
      <c r="D15" s="14" t="inlineStr">
        <is>
          <t>Design</t>
        </is>
      </c>
      <c r="E15" s="14" t="inlineStr">
        <is>
          <t>Dana</t>
        </is>
      </c>
      <c r="F15" s="7" t="n">
        <v>800</v>
      </c>
    </row>
    <row r="16">
      <c r="A16" s="6" t="n">
        <v>46260</v>
      </c>
      <c r="B16" s="14" t="inlineStr">
        <is>
          <t>INV-1015</t>
        </is>
      </c>
      <c r="C16" s="14" t="inlineStr">
        <is>
          <t>Bloom Florist</t>
        </is>
      </c>
      <c r="D16" s="14" t="inlineStr">
        <is>
          <t>Marketing print</t>
        </is>
      </c>
      <c r="E16" s="14" t="inlineStr">
        <is>
          <t>Luis</t>
        </is>
      </c>
      <c r="F16" s="7" t="n">
        <v>600</v>
      </c>
    </row>
    <row r="17">
      <c r="A17" s="6" t="n">
        <v>46263</v>
      </c>
      <c r="B17" s="14" t="inlineStr">
        <is>
          <t>INV-1016</t>
        </is>
      </c>
      <c r="C17" s="14" t="inlineStr">
        <is>
          <t>Counter &amp; web orders</t>
        </is>
      </c>
      <c r="D17" s="14" t="inlineStr">
        <is>
          <t>Stationery</t>
        </is>
      </c>
      <c r="E17" s="14" t="inlineStr">
        <is>
          <t>Online &amp; counter</t>
        </is>
      </c>
      <c r="F17" s="7" t="n">
        <v>800</v>
      </c>
    </row>
    <row r="18">
      <c r="A18" s="6" t="n">
        <v>46266</v>
      </c>
      <c r="B18" s="14" t="inlineStr">
        <is>
          <t>INV-1017</t>
        </is>
      </c>
      <c r="C18" s="14" t="inlineStr">
        <is>
          <t>Summit Builders</t>
        </is>
      </c>
      <c r="D18" s="14" t="inlineStr">
        <is>
          <t>Signs &amp; banners</t>
        </is>
      </c>
      <c r="E18" s="14" t="inlineStr">
        <is>
          <t>Dana</t>
        </is>
      </c>
      <c r="F18" s="7" t="n">
        <v>3500</v>
      </c>
    </row>
    <row r="19">
      <c r="A19" s="6" t="n">
        <v>46267</v>
      </c>
      <c r="B19" s="14" t="inlineStr">
        <is>
          <t>INV-1018</t>
        </is>
      </c>
      <c r="C19" s="14" t="inlineStr">
        <is>
          <t>Harbor Café</t>
        </is>
      </c>
      <c r="D19" s="14" t="inlineStr">
        <is>
          <t>Marketing print</t>
        </is>
      </c>
      <c r="E19" s="14" t="inlineStr">
        <is>
          <t>Dana</t>
        </is>
      </c>
      <c r="F19" s="7" t="n">
        <v>1500</v>
      </c>
    </row>
    <row r="20">
      <c r="A20" s="6" t="n">
        <v>46269</v>
      </c>
      <c r="B20" s="14" t="inlineStr">
        <is>
          <t>INV-1019</t>
        </is>
      </c>
      <c r="C20" s="14" t="inlineStr">
        <is>
          <t>Riverside School PTA</t>
        </is>
      </c>
      <c r="D20" s="14" t="inlineStr">
        <is>
          <t>Marketing print</t>
        </is>
      </c>
      <c r="E20" s="14" t="inlineStr">
        <is>
          <t>Luis</t>
        </is>
      </c>
      <c r="F20" s="7" t="n">
        <v>1400</v>
      </c>
    </row>
    <row r="21">
      <c r="A21" s="6" t="n">
        <v>46271</v>
      </c>
      <c r="B21" s="14" t="inlineStr">
        <is>
          <t>INV-1020</t>
        </is>
      </c>
      <c r="C21" s="14" t="inlineStr">
        <is>
          <t>Counter &amp; web orders</t>
        </is>
      </c>
      <c r="D21" s="14" t="inlineStr">
        <is>
          <t>Stationery</t>
        </is>
      </c>
      <c r="E21" s="14" t="inlineStr">
        <is>
          <t>Online &amp; counter</t>
        </is>
      </c>
      <c r="F21" s="7" t="n">
        <v>900</v>
      </c>
    </row>
    <row r="22">
      <c r="A22" s="6" t="n">
        <v>46273</v>
      </c>
      <c r="B22" s="14" t="inlineStr">
        <is>
          <t>INV-1021</t>
        </is>
      </c>
      <c r="C22" s="14" t="inlineStr">
        <is>
          <t>City Arts Festival</t>
        </is>
      </c>
      <c r="D22" s="14" t="inlineStr">
        <is>
          <t>Design</t>
        </is>
      </c>
      <c r="E22" s="14" t="inlineStr">
        <is>
          <t>Dana</t>
        </is>
      </c>
      <c r="F22" s="7" t="n">
        <v>800</v>
      </c>
    </row>
    <row r="23">
      <c r="A23" s="6" t="n">
        <v>46274</v>
      </c>
      <c r="B23" s="14" t="inlineStr">
        <is>
          <t>INV-1022</t>
        </is>
      </c>
      <c r="C23" s="14" t="inlineStr">
        <is>
          <t>Elm Realty</t>
        </is>
      </c>
      <c r="D23" s="14" t="inlineStr">
        <is>
          <t>Marketing print</t>
        </is>
      </c>
      <c r="E23" s="14" t="inlineStr">
        <is>
          <t>Dana</t>
        </is>
      </c>
      <c r="F23" s="7" t="n">
        <v>2000</v>
      </c>
    </row>
    <row r="24">
      <c r="A24" s="6" t="n">
        <v>46275</v>
      </c>
      <c r="B24" s="14" t="inlineStr">
        <is>
          <t>INV-1023</t>
        </is>
      </c>
      <c r="C24" s="14" t="inlineStr">
        <is>
          <t>Kessler Law</t>
        </is>
      </c>
      <c r="D24" s="14" t="inlineStr">
        <is>
          <t>Stationery</t>
        </is>
      </c>
      <c r="E24" s="14" t="inlineStr">
        <is>
          <t>Luis</t>
        </is>
      </c>
      <c r="F24" s="7" t="n">
        <v>1200</v>
      </c>
    </row>
    <row r="25">
      <c r="A25" s="6" t="n">
        <v>46276</v>
      </c>
      <c r="B25" s="14" t="inlineStr">
        <is>
          <t>INV-1024</t>
        </is>
      </c>
      <c r="C25" s="14" t="inlineStr">
        <is>
          <t>Greenway Landscaping</t>
        </is>
      </c>
      <c r="D25" s="14" t="inlineStr">
        <is>
          <t>Marketing print</t>
        </is>
      </c>
      <c r="E25" s="14" t="inlineStr">
        <is>
          <t>Dana</t>
        </is>
      </c>
      <c r="F25" s="7" t="n">
        <v>1500</v>
      </c>
    </row>
    <row r="26">
      <c r="A26" s="6" t="n">
        <v>46278</v>
      </c>
      <c r="B26" s="14" t="inlineStr">
        <is>
          <t>INV-1025</t>
        </is>
      </c>
      <c r="C26" s="14" t="inlineStr">
        <is>
          <t>Counter &amp; web orders</t>
        </is>
      </c>
      <c r="D26" s="14" t="inlineStr">
        <is>
          <t>Marketing print</t>
        </is>
      </c>
      <c r="E26" s="14" t="inlineStr">
        <is>
          <t>Online &amp; counter</t>
        </is>
      </c>
      <c r="F26" s="7" t="n">
        <v>1000</v>
      </c>
    </row>
    <row r="27">
      <c r="A27" s="6" t="n">
        <v>46280</v>
      </c>
      <c r="B27" s="14" t="inlineStr">
        <is>
          <t>INV-1026</t>
        </is>
      </c>
      <c r="C27" s="14" t="inlineStr">
        <is>
          <t>Oak &amp; Vine Wine Bar</t>
        </is>
      </c>
      <c r="D27" s="14" t="inlineStr">
        <is>
          <t>Marketing print</t>
        </is>
      </c>
      <c r="E27" s="14" t="inlineStr">
        <is>
          <t>Luis</t>
        </is>
      </c>
      <c r="F27" s="7" t="n">
        <v>1100</v>
      </c>
    </row>
    <row r="28">
      <c r="A28" s="6" t="n">
        <v>46282</v>
      </c>
      <c r="B28" s="14" t="inlineStr">
        <is>
          <t>INV-1027</t>
        </is>
      </c>
      <c r="C28" s="14" t="inlineStr">
        <is>
          <t>Summit Builders</t>
        </is>
      </c>
      <c r="D28" s="14" t="inlineStr">
        <is>
          <t>Design</t>
        </is>
      </c>
      <c r="E28" s="14" t="inlineStr">
        <is>
          <t>Dana</t>
        </is>
      </c>
      <c r="F28" s="7" t="n">
        <v>1200</v>
      </c>
    </row>
    <row r="29">
      <c r="A29" s="6" t="n">
        <v>46283</v>
      </c>
      <c r="B29" s="14" t="inlineStr">
        <is>
          <t>INV-1028</t>
        </is>
      </c>
      <c r="C29" s="14" t="inlineStr">
        <is>
          <t>Riverside School PTA</t>
        </is>
      </c>
      <c r="D29" s="14" t="inlineStr">
        <is>
          <t>Signs &amp; banners</t>
        </is>
      </c>
      <c r="E29" s="14" t="inlineStr">
        <is>
          <t>Luis</t>
        </is>
      </c>
      <c r="F29" s="7" t="n">
        <v>1200</v>
      </c>
    </row>
    <row r="30">
      <c r="A30" s="6" t="n">
        <v>46287</v>
      </c>
      <c r="B30" s="14" t="inlineStr">
        <is>
          <t>INV-1029</t>
        </is>
      </c>
      <c r="C30" s="14" t="inlineStr">
        <is>
          <t>City Arts Festival</t>
        </is>
      </c>
      <c r="D30" s="14" t="inlineStr">
        <is>
          <t>Signs &amp; banners</t>
        </is>
      </c>
      <c r="E30" s="14" t="inlineStr">
        <is>
          <t>Dana</t>
        </is>
      </c>
      <c r="F30" s="7" t="n">
        <v>3000</v>
      </c>
    </row>
    <row r="31">
      <c r="A31" s="6" t="n">
        <v>46288</v>
      </c>
      <c r="B31" s="14" t="inlineStr">
        <is>
          <t>INV-1030</t>
        </is>
      </c>
      <c r="C31" s="14" t="inlineStr">
        <is>
          <t>Harbor Café</t>
        </is>
      </c>
      <c r="D31" s="14" t="inlineStr">
        <is>
          <t>Stationery</t>
        </is>
      </c>
      <c r="E31" s="14" t="inlineStr">
        <is>
          <t>Dana</t>
        </is>
      </c>
      <c r="F31" s="7" t="n">
        <v>900</v>
      </c>
    </row>
    <row r="32">
      <c r="A32" s="6" t="n">
        <v>46289</v>
      </c>
      <c r="B32" s="14" t="inlineStr">
        <is>
          <t>INV-1031</t>
        </is>
      </c>
      <c r="C32" s="14" t="inlineStr">
        <is>
          <t>Maple Accounting</t>
        </is>
      </c>
      <c r="D32" s="14" t="inlineStr">
        <is>
          <t>Stationery</t>
        </is>
      </c>
      <c r="E32" s="14" t="inlineStr">
        <is>
          <t>Luis</t>
        </is>
      </c>
      <c r="F32" s="7" t="n">
        <v>1000</v>
      </c>
    </row>
    <row r="33">
      <c r="A33" s="6" t="n">
        <v>46292</v>
      </c>
      <c r="B33" s="14" t="inlineStr">
        <is>
          <t>INV-1032</t>
        </is>
      </c>
      <c r="C33" s="14" t="inlineStr">
        <is>
          <t>Counter &amp; web orders</t>
        </is>
      </c>
      <c r="D33" s="14" t="inlineStr">
        <is>
          <t>Stationery</t>
        </is>
      </c>
      <c r="E33" s="14" t="inlineStr">
        <is>
          <t>Online &amp; counter</t>
        </is>
      </c>
      <c r="F33" s="7" t="n">
        <v>800</v>
      </c>
    </row>
    <row r="34">
      <c r="A34" s="6" t="n">
        <v>46294</v>
      </c>
      <c r="B34" s="14" t="inlineStr">
        <is>
          <t>INV-1033</t>
        </is>
      </c>
      <c r="C34" s="14" t="inlineStr">
        <is>
          <t>Summit Builders</t>
        </is>
      </c>
      <c r="D34" s="14" t="inlineStr">
        <is>
          <t>Signs &amp; banners</t>
        </is>
      </c>
      <c r="E34" s="14" t="inlineStr">
        <is>
          <t>Dana</t>
        </is>
      </c>
      <c r="F34" s="7" t="n">
        <v>1000</v>
      </c>
    </row>
    <row r="35">
      <c r="A35" s="6" t="n"/>
      <c r="B35" s="14" t="n"/>
      <c r="C35" s="14" t="n"/>
      <c r="D35" s="14" t="n"/>
      <c r="E35" s="14" t="n"/>
      <c r="F35" s="7" t="n"/>
    </row>
    <row r="36">
      <c r="A36" s="6" t="n"/>
      <c r="B36" s="14" t="n"/>
      <c r="C36" s="14" t="n"/>
      <c r="D36" s="14" t="n"/>
      <c r="E36" s="14" t="n"/>
      <c r="F36" s="7" t="n"/>
    </row>
    <row r="37">
      <c r="A37" s="6" t="n"/>
      <c r="B37" s="14" t="n"/>
      <c r="C37" s="14" t="n"/>
      <c r="D37" s="14" t="n"/>
      <c r="E37" s="14" t="n"/>
      <c r="F37" s="7" t="n"/>
    </row>
    <row r="38">
      <c r="A38" s="6" t="n"/>
      <c r="B38" s="14" t="n"/>
      <c r="C38" s="14" t="n"/>
      <c r="D38" s="14" t="n"/>
      <c r="E38" s="14" t="n"/>
      <c r="F38" s="7" t="n"/>
    </row>
    <row r="39">
      <c r="A39" s="6" t="n"/>
      <c r="B39" s="14" t="n"/>
      <c r="C39" s="14" t="n"/>
      <c r="D39" s="14" t="n"/>
      <c r="E39" s="14" t="n"/>
      <c r="F39" s="7" t="n"/>
    </row>
    <row r="40">
      <c r="A40" s="6" t="n"/>
      <c r="B40" s="14" t="n"/>
      <c r="C40" s="14" t="n"/>
      <c r="D40" s="14" t="n"/>
      <c r="E40" s="14" t="n"/>
      <c r="F40" s="7" t="n"/>
    </row>
    <row r="41">
      <c r="A41" s="6" t="n"/>
      <c r="B41" s="14" t="n"/>
      <c r="C41" s="14" t="n"/>
      <c r="D41" s="14" t="n"/>
      <c r="E41" s="14" t="n"/>
      <c r="F41" s="7" t="n"/>
    </row>
    <row r="42">
      <c r="A42" s="6" t="n"/>
      <c r="B42" s="14" t="n"/>
      <c r="C42" s="14" t="n"/>
      <c r="D42" s="14" t="n"/>
      <c r="E42" s="14" t="n"/>
      <c r="F42" s="7" t="n"/>
    </row>
    <row r="43">
      <c r="A43" s="6" t="n"/>
      <c r="B43" s="14" t="n"/>
      <c r="C43" s="14" t="n"/>
      <c r="D43" s="14" t="n"/>
      <c r="E43" s="14" t="n"/>
      <c r="F43" s="7" t="n"/>
    </row>
    <row r="44">
      <c r="A44" s="6" t="n"/>
      <c r="B44" s="14" t="n"/>
      <c r="C44" s="14" t="n"/>
      <c r="D44" s="14" t="n"/>
      <c r="E44" s="14" t="n"/>
      <c r="F44" s="7" t="n"/>
    </row>
    <row r="45">
      <c r="A45" s="6" t="n"/>
      <c r="B45" s="14" t="n"/>
      <c r="C45" s="14" t="n"/>
      <c r="D45" s="14" t="n"/>
      <c r="E45" s="14" t="n"/>
      <c r="F45" s="7" t="n"/>
    </row>
    <row r="46">
      <c r="A46" s="6" t="n"/>
      <c r="B46" s="14" t="n"/>
      <c r="C46" s="14" t="n"/>
      <c r="D46" s="14" t="n"/>
      <c r="E46" s="14" t="n"/>
      <c r="F46" s="7" t="n"/>
    </row>
    <row r="47">
      <c r="A47" s="6" t="n"/>
      <c r="B47" s="14" t="n"/>
      <c r="C47" s="14" t="n"/>
      <c r="D47" s="14" t="n"/>
      <c r="E47" s="14" t="n"/>
      <c r="F47" s="7" t="n"/>
    </row>
    <row r="48">
      <c r="A48" s="6" t="n"/>
      <c r="B48" s="14" t="n"/>
      <c r="C48" s="14" t="n"/>
      <c r="D48" s="14" t="n"/>
      <c r="E48" s="14" t="n"/>
      <c r="F48" s="7" t="n"/>
    </row>
    <row r="49">
      <c r="A49" s="6" t="n"/>
      <c r="B49" s="14" t="n"/>
      <c r="C49" s="14" t="n"/>
      <c r="D49" s="14" t="n"/>
      <c r="E49" s="14" t="n"/>
      <c r="F49" s="7" t="n"/>
    </row>
    <row r="50">
      <c r="A50" s="6" t="n"/>
      <c r="B50" s="14" t="n"/>
      <c r="C50" s="14" t="n"/>
      <c r="D50" s="14" t="n"/>
      <c r="E50" s="14" t="n"/>
      <c r="F50" s="7" t="n"/>
    </row>
    <row r="51">
      <c r="A51" s="6" t="n"/>
      <c r="B51" s="14" t="n"/>
      <c r="C51" s="14" t="n"/>
      <c r="D51" s="14" t="n"/>
      <c r="E51" s="14" t="n"/>
      <c r="F51" s="7" t="n"/>
    </row>
    <row r="52">
      <c r="A52" s="6" t="n"/>
      <c r="B52" s="14" t="n"/>
      <c r="C52" s="14" t="n"/>
      <c r="D52" s="14" t="n"/>
      <c r="E52" s="14" t="n"/>
      <c r="F52" s="7" t="n"/>
    </row>
    <row r="53">
      <c r="A53" s="6" t="n"/>
      <c r="B53" s="14" t="n"/>
      <c r="C53" s="14" t="n"/>
      <c r="D53" s="14" t="n"/>
      <c r="E53" s="14" t="n"/>
      <c r="F53" s="7" t="n"/>
    </row>
    <row r="54">
      <c r="A54" s="6" t="n"/>
      <c r="B54" s="14" t="n"/>
      <c r="C54" s="14" t="n"/>
      <c r="D54" s="14" t="n"/>
      <c r="E54" s="14" t="n"/>
      <c r="F54" s="7" t="n"/>
    </row>
    <row r="55">
      <c r="A55" s="6" t="n"/>
      <c r="B55" s="14" t="n"/>
      <c r="C55" s="14" t="n"/>
      <c r="D55" s="14" t="n"/>
      <c r="E55" s="14" t="n"/>
      <c r="F55" s="7" t="n"/>
    </row>
    <row r="56">
      <c r="A56" s="6" t="n"/>
      <c r="B56" s="14" t="n"/>
      <c r="C56" s="14" t="n"/>
      <c r="D56" s="14" t="n"/>
      <c r="E56" s="14" t="n"/>
      <c r="F56" s="7" t="n"/>
    </row>
    <row r="57">
      <c r="A57" s="6" t="n"/>
      <c r="B57" s="14" t="n"/>
      <c r="C57" s="14" t="n"/>
      <c r="D57" s="14" t="n"/>
      <c r="E57" s="14" t="n"/>
      <c r="F57" s="7" t="n"/>
    </row>
    <row r="58">
      <c r="A58" s="6" t="n"/>
      <c r="B58" s="14" t="n"/>
      <c r="C58" s="14" t="n"/>
      <c r="D58" s="14" t="n"/>
      <c r="E58" s="14" t="n"/>
      <c r="F58" s="7" t="n"/>
    </row>
    <row r="59">
      <c r="A59" s="6" t="n"/>
      <c r="B59" s="14" t="n"/>
      <c r="C59" s="14" t="n"/>
      <c r="D59" s="14" t="n"/>
      <c r="E59" s="14" t="n"/>
      <c r="F59" s="7" t="n"/>
    </row>
    <row r="60">
      <c r="A60" s="6" t="n"/>
      <c r="B60" s="14" t="n"/>
      <c r="C60" s="14" t="n"/>
      <c r="D60" s="14" t="n"/>
      <c r="E60" s="14" t="n"/>
      <c r="F60" s="7" t="n"/>
    </row>
    <row r="61">
      <c r="A61" s="6" t="n"/>
      <c r="B61" s="14" t="n"/>
      <c r="C61" s="14" t="n"/>
      <c r="D61" s="14" t="n"/>
      <c r="E61" s="14" t="n"/>
      <c r="F61" s="7" t="n"/>
    </row>
    <row r="62">
      <c r="A62" s="6" t="n"/>
      <c r="B62" s="14" t="n"/>
      <c r="C62" s="14" t="n"/>
      <c r="D62" s="14" t="n"/>
      <c r="E62" s="14" t="n"/>
      <c r="F62" s="7" t="n"/>
    </row>
    <row r="63">
      <c r="A63" s="6" t="n"/>
      <c r="B63" s="14" t="n"/>
      <c r="C63" s="14" t="n"/>
      <c r="D63" s="14" t="n"/>
      <c r="E63" s="14" t="n"/>
      <c r="F63" s="7" t="n"/>
    </row>
    <row r="64">
      <c r="A64" s="6" t="n"/>
      <c r="B64" s="14" t="n"/>
      <c r="C64" s="14" t="n"/>
      <c r="D64" s="14" t="n"/>
      <c r="E64" s="14" t="n"/>
      <c r="F64" s="7" t="n"/>
    </row>
    <row r="65">
      <c r="A65" s="6" t="n"/>
      <c r="B65" s="14" t="n"/>
      <c r="C65" s="14" t="n"/>
      <c r="D65" s="14" t="n"/>
      <c r="E65" s="14" t="n"/>
      <c r="F65" s="7" t="n"/>
    </row>
    <row r="66">
      <c r="A66" s="6" t="n"/>
      <c r="B66" s="14" t="n"/>
      <c r="C66" s="14" t="n"/>
      <c r="D66" s="14" t="n"/>
      <c r="E66" s="14" t="n"/>
      <c r="F66" s="7" t="n"/>
    </row>
    <row r="67">
      <c r="A67" s="6" t="n"/>
      <c r="B67" s="14" t="n"/>
      <c r="C67" s="14" t="n"/>
      <c r="D67" s="14" t="n"/>
      <c r="E67" s="14" t="n"/>
      <c r="F67" s="7" t="n"/>
    </row>
    <row r="68">
      <c r="A68" s="6" t="n"/>
      <c r="B68" s="14" t="n"/>
      <c r="C68" s="14" t="n"/>
      <c r="D68" s="14" t="n"/>
      <c r="E68" s="14" t="n"/>
      <c r="F68" s="7" t="n"/>
    </row>
    <row r="69">
      <c r="A69" s="6" t="n"/>
      <c r="B69" s="14" t="n"/>
      <c r="C69" s="14" t="n"/>
      <c r="D69" s="14" t="n"/>
      <c r="E69" s="14" t="n"/>
      <c r="F69" s="7" t="n"/>
    </row>
    <row r="70">
      <c r="A70" s="6" t="n"/>
      <c r="B70" s="14" t="n"/>
      <c r="C70" s="14" t="n"/>
      <c r="D70" s="14" t="n"/>
      <c r="E70" s="14" t="n"/>
      <c r="F70" s="7" t="n"/>
    </row>
    <row r="71">
      <c r="A71" s="6" t="n"/>
      <c r="B71" s="14" t="n"/>
      <c r="C71" s="14" t="n"/>
      <c r="D71" s="14" t="n"/>
      <c r="E71" s="14" t="n"/>
      <c r="F71" s="7" t="n"/>
    </row>
    <row r="72">
      <c r="A72" s="6" t="n"/>
      <c r="B72" s="14" t="n"/>
      <c r="C72" s="14" t="n"/>
      <c r="D72" s="14" t="n"/>
      <c r="E72" s="14" t="n"/>
      <c r="F72" s="7" t="n"/>
    </row>
    <row r="73">
      <c r="A73" s="6" t="n"/>
      <c r="B73" s="14" t="n"/>
      <c r="C73" s="14" t="n"/>
      <c r="D73" s="14" t="n"/>
      <c r="E73" s="14" t="n"/>
      <c r="F73" s="7" t="n"/>
    </row>
    <row r="74">
      <c r="A74" s="6" t="n"/>
      <c r="B74" s="14" t="n"/>
      <c r="C74" s="14" t="n"/>
      <c r="D74" s="14" t="n"/>
      <c r="E74" s="14" t="n"/>
      <c r="F74" s="7" t="n"/>
    </row>
    <row r="75">
      <c r="A75" s="6" t="n"/>
      <c r="B75" s="14" t="n"/>
      <c r="C75" s="14" t="n"/>
      <c r="D75" s="14" t="n"/>
      <c r="E75" s="14" t="n"/>
      <c r="F75" s="7" t="n"/>
    </row>
    <row r="76">
      <c r="A76" s="6" t="n"/>
      <c r="B76" s="14" t="n"/>
      <c r="C76" s="14" t="n"/>
      <c r="D76" s="14" t="n"/>
      <c r="E76" s="14" t="n"/>
      <c r="F76" s="7" t="n"/>
    </row>
    <row r="77">
      <c r="A77" s="6" t="n"/>
      <c r="B77" s="14" t="n"/>
      <c r="C77" s="14" t="n"/>
      <c r="D77" s="14" t="n"/>
      <c r="E77" s="14" t="n"/>
      <c r="F77" s="7" t="n"/>
    </row>
    <row r="78">
      <c r="A78" s="6" t="n"/>
      <c r="B78" s="14" t="n"/>
      <c r="C78" s="14" t="n"/>
      <c r="D78" s="14" t="n"/>
      <c r="E78" s="14" t="n"/>
      <c r="F78" s="7" t="n"/>
    </row>
    <row r="79">
      <c r="A79" s="6" t="n"/>
      <c r="B79" s="14" t="n"/>
      <c r="C79" s="14" t="n"/>
      <c r="D79" s="14" t="n"/>
      <c r="E79" s="14" t="n"/>
      <c r="F79" s="7" t="n"/>
    </row>
    <row r="80">
      <c r="A80" s="6" t="n"/>
      <c r="B80" s="14" t="n"/>
      <c r="C80" s="14" t="n"/>
      <c r="D80" s="14" t="n"/>
      <c r="E80" s="14" t="n"/>
      <c r="F80" s="7" t="n"/>
    </row>
    <row r="81">
      <c r="A81" s="6" t="n"/>
      <c r="B81" s="14" t="n"/>
      <c r="C81" s="14" t="n"/>
      <c r="D81" s="14" t="n"/>
      <c r="E81" s="14" t="n"/>
      <c r="F81" s="7" t="n"/>
    </row>
    <row r="82">
      <c r="A82" s="6" t="n"/>
      <c r="B82" s="14" t="n"/>
      <c r="C82" s="14" t="n"/>
      <c r="D82" s="14" t="n"/>
      <c r="E82" s="14" t="n"/>
      <c r="F82" s="7" t="n"/>
    </row>
    <row r="83">
      <c r="A83" s="6" t="n"/>
      <c r="B83" s="14" t="n"/>
      <c r="C83" s="14" t="n"/>
      <c r="D83" s="14" t="n"/>
      <c r="E83" s="14" t="n"/>
      <c r="F83" s="7" t="n"/>
    </row>
    <row r="84">
      <c r="A84" s="6" t="n"/>
      <c r="B84" s="14" t="n"/>
      <c r="C84" s="14" t="n"/>
      <c r="D84" s="14" t="n"/>
      <c r="E84" s="14" t="n"/>
      <c r="F84" s="7" t="n"/>
    </row>
    <row r="85">
      <c r="A85" s="6" t="n"/>
      <c r="B85" s="14" t="n"/>
      <c r="C85" s="14" t="n"/>
      <c r="D85" s="14" t="n"/>
      <c r="E85" s="14" t="n"/>
      <c r="F85" s="7" t="n"/>
    </row>
    <row r="86">
      <c r="A86" s="6" t="n"/>
      <c r="B86" s="14" t="n"/>
      <c r="C86" s="14" t="n"/>
      <c r="D86" s="14" t="n"/>
      <c r="E86" s="14" t="n"/>
      <c r="F86" s="7" t="n"/>
    </row>
    <row r="87">
      <c r="A87" s="6" t="n"/>
      <c r="B87" s="14" t="n"/>
      <c r="C87" s="14" t="n"/>
      <c r="D87" s="14" t="n"/>
      <c r="E87" s="14" t="n"/>
      <c r="F87" s="7" t="n"/>
    </row>
    <row r="88">
      <c r="A88" s="6" t="n"/>
      <c r="B88" s="14" t="n"/>
      <c r="C88" s="14" t="n"/>
      <c r="D88" s="14" t="n"/>
      <c r="E88" s="14" t="n"/>
      <c r="F88" s="7" t="n"/>
    </row>
    <row r="89">
      <c r="A89" s="6" t="n"/>
      <c r="B89" s="14" t="n"/>
      <c r="C89" s="14" t="n"/>
      <c r="D89" s="14" t="n"/>
      <c r="E89" s="14" t="n"/>
      <c r="F89" s="7" t="n"/>
    </row>
    <row r="90">
      <c r="A90" s="6" t="n"/>
      <c r="B90" s="14" t="n"/>
      <c r="C90" s="14" t="n"/>
      <c r="D90" s="14" t="n"/>
      <c r="E90" s="14" t="n"/>
      <c r="F90" s="7" t="n"/>
    </row>
    <row r="91">
      <c r="A91" s="6" t="n"/>
      <c r="B91" s="14" t="n"/>
      <c r="C91" s="14" t="n"/>
      <c r="D91" s="14" t="n"/>
      <c r="E91" s="14" t="n"/>
      <c r="F91" s="7" t="n"/>
    </row>
    <row r="92">
      <c r="A92" s="6" t="n"/>
      <c r="B92" s="14" t="n"/>
      <c r="C92" s="14" t="n"/>
      <c r="D92" s="14" t="n"/>
      <c r="E92" s="14" t="n"/>
      <c r="F92" s="7" t="n"/>
    </row>
    <row r="93">
      <c r="A93" s="6" t="n"/>
      <c r="B93" s="14" t="n"/>
      <c r="C93" s="14" t="n"/>
      <c r="D93" s="14" t="n"/>
      <c r="E93" s="14" t="n"/>
      <c r="F93" s="7" t="n"/>
    </row>
    <row r="94">
      <c r="A94" s="6" t="n"/>
      <c r="B94" s="14" t="n"/>
      <c r="C94" s="14" t="n"/>
      <c r="D94" s="14" t="n"/>
      <c r="E94" s="14" t="n"/>
      <c r="F94" s="7" t="n"/>
    </row>
    <row r="95">
      <c r="A95" s="6" t="n"/>
      <c r="B95" s="14" t="n"/>
      <c r="C95" s="14" t="n"/>
      <c r="D95" s="14" t="n"/>
      <c r="E95" s="14" t="n"/>
      <c r="F95" s="7" t="n"/>
    </row>
    <row r="96">
      <c r="A96" s="6" t="n"/>
      <c r="B96" s="14" t="n"/>
      <c r="C96" s="14" t="n"/>
      <c r="D96" s="14" t="n"/>
      <c r="E96" s="14" t="n"/>
      <c r="F96" s="7" t="n"/>
    </row>
    <row r="97">
      <c r="A97" s="6" t="n"/>
      <c r="B97" s="14" t="n"/>
      <c r="C97" s="14" t="n"/>
      <c r="D97" s="14" t="n"/>
      <c r="E97" s="14" t="n"/>
      <c r="F97" s="7" t="n"/>
    </row>
    <row r="98">
      <c r="A98" s="6" t="n"/>
      <c r="B98" s="14" t="n"/>
      <c r="C98" s="14" t="n"/>
      <c r="D98" s="14" t="n"/>
      <c r="E98" s="14" t="n"/>
      <c r="F98" s="7" t="n"/>
    </row>
    <row r="99">
      <c r="A99" s="6" t="n"/>
      <c r="B99" s="14" t="n"/>
      <c r="C99" s="14" t="n"/>
      <c r="D99" s="14" t="n"/>
      <c r="E99" s="14" t="n"/>
      <c r="F99" s="7" t="n"/>
    </row>
    <row r="100">
      <c r="A100" s="6" t="n"/>
      <c r="B100" s="14" t="n"/>
      <c r="C100" s="14" t="n"/>
      <c r="D100" s="14" t="n"/>
      <c r="E100" s="14" t="n"/>
      <c r="F100" s="7" t="n"/>
    </row>
    <row r="101">
      <c r="A101" s="6" t="n"/>
      <c r="B101" s="14" t="n"/>
      <c r="C101" s="14" t="n"/>
      <c r="D101" s="14" t="n"/>
      <c r="E101" s="14" t="n"/>
      <c r="F101" s="7" t="n"/>
    </row>
    <row r="102">
      <c r="A102" s="6" t="n"/>
      <c r="B102" s="14" t="n"/>
      <c r="C102" s="14" t="n"/>
      <c r="D102" s="14" t="n"/>
      <c r="E102" s="14" t="n"/>
      <c r="F102" s="7" t="n"/>
    </row>
    <row r="103">
      <c r="A103" s="6" t="n"/>
      <c r="B103" s="14" t="n"/>
      <c r="C103" s="14" t="n"/>
      <c r="D103" s="14" t="n"/>
      <c r="E103" s="14" t="n"/>
      <c r="F103" s="7" t="n"/>
    </row>
    <row r="104">
      <c r="A104" s="6" t="n"/>
      <c r="B104" s="14" t="n"/>
      <c r="C104" s="14" t="n"/>
      <c r="D104" s="14" t="n"/>
      <c r="E104" s="14" t="n"/>
      <c r="F104" s="7" t="n"/>
    </row>
    <row r="105">
      <c r="A105" s="6" t="n"/>
      <c r="B105" s="14" t="n"/>
      <c r="C105" s="14" t="n"/>
      <c r="D105" s="14" t="n"/>
      <c r="E105" s="14" t="n"/>
      <c r="F105" s="7" t="n"/>
    </row>
    <row r="106">
      <c r="A106" s="6" t="n"/>
      <c r="B106" s="14" t="n"/>
      <c r="C106" s="14" t="n"/>
      <c r="D106" s="14" t="n"/>
      <c r="E106" s="14" t="n"/>
      <c r="F106" s="7" t="n"/>
    </row>
    <row r="107">
      <c r="A107" s="6" t="n"/>
      <c r="B107" s="14" t="n"/>
      <c r="C107" s="14" t="n"/>
      <c r="D107" s="14" t="n"/>
      <c r="E107" s="14" t="n"/>
      <c r="F107" s="7" t="n"/>
    </row>
    <row r="108">
      <c r="A108" s="6" t="n"/>
      <c r="B108" s="14" t="n"/>
      <c r="C108" s="14" t="n"/>
      <c r="D108" s="14" t="n"/>
      <c r="E108" s="14" t="n"/>
      <c r="F108" s="7" t="n"/>
    </row>
    <row r="109">
      <c r="A109" s="6" t="n"/>
      <c r="B109" s="14" t="n"/>
      <c r="C109" s="14" t="n"/>
      <c r="D109" s="14" t="n"/>
      <c r="E109" s="14" t="n"/>
      <c r="F109" s="7" t="n"/>
    </row>
    <row r="110">
      <c r="A110" s="6" t="n"/>
      <c r="B110" s="14" t="n"/>
      <c r="C110" s="14" t="n"/>
      <c r="D110" s="14" t="n"/>
      <c r="E110" s="14" t="n"/>
      <c r="F110" s="7" t="n"/>
    </row>
    <row r="111">
      <c r="A111" s="6" t="n"/>
      <c r="B111" s="14" t="n"/>
      <c r="C111" s="14" t="n"/>
      <c r="D111" s="14" t="n"/>
      <c r="E111" s="14" t="n"/>
      <c r="F111" s="7" t="n"/>
    </row>
    <row r="112">
      <c r="A112" s="6" t="n"/>
      <c r="B112" s="14" t="n"/>
      <c r="C112" s="14" t="n"/>
      <c r="D112" s="14" t="n"/>
      <c r="E112" s="14" t="n"/>
      <c r="F112" s="7" t="n"/>
    </row>
    <row r="113">
      <c r="A113" s="6" t="n"/>
      <c r="B113" s="14" t="n"/>
      <c r="C113" s="14" t="n"/>
      <c r="D113" s="14" t="n"/>
      <c r="E113" s="14" t="n"/>
      <c r="F113" s="7" t="n"/>
    </row>
    <row r="114">
      <c r="A114" s="6" t="n"/>
      <c r="B114" s="14" t="n"/>
      <c r="C114" s="14" t="n"/>
      <c r="D114" s="14" t="n"/>
      <c r="E114" s="14" t="n"/>
      <c r="F114" s="7" t="n"/>
    </row>
    <row r="115">
      <c r="A115" s="6" t="n"/>
      <c r="B115" s="14" t="n"/>
      <c r="C115" s="14" t="n"/>
      <c r="D115" s="14" t="n"/>
      <c r="E115" s="14" t="n"/>
      <c r="F115" s="7" t="n"/>
    </row>
    <row r="116">
      <c r="A116" s="6" t="n"/>
      <c r="B116" s="14" t="n"/>
      <c r="C116" s="14" t="n"/>
      <c r="D116" s="14" t="n"/>
      <c r="E116" s="14" t="n"/>
      <c r="F116" s="7" t="n"/>
    </row>
    <row r="117">
      <c r="A117" s="6" t="n"/>
      <c r="B117" s="14" t="n"/>
      <c r="C117" s="14" t="n"/>
      <c r="D117" s="14" t="n"/>
      <c r="E117" s="14" t="n"/>
      <c r="F117" s="7" t="n"/>
    </row>
    <row r="118">
      <c r="A118" s="6" t="n"/>
      <c r="B118" s="14" t="n"/>
      <c r="C118" s="14" t="n"/>
      <c r="D118" s="14" t="n"/>
      <c r="E118" s="14" t="n"/>
      <c r="F118" s="7" t="n"/>
    </row>
    <row r="119">
      <c r="A119" s="6" t="n"/>
      <c r="B119" s="14" t="n"/>
      <c r="C119" s="14" t="n"/>
      <c r="D119" s="14" t="n"/>
      <c r="E119" s="14" t="n"/>
      <c r="F119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3" customWidth="1" min="4" max="4"/>
    <col width="14" customWidth="1" min="5" max="5"/>
    <col width="26" customWidth="1" min="6" max="6"/>
  </cols>
  <sheetData>
    <row r="1">
      <c r="A1" s="1" t="inlineStr">
        <is>
          <t>Monthly sales report</t>
        </is>
      </c>
    </row>
    <row r="2">
      <c r="A2" s="4" t="inlineStr">
        <is>
          <t>Yellow cells are inputs; everything else is a formula. Paste or type invoices on the data sheet.</t>
        </is>
      </c>
    </row>
    <row r="3">
      <c r="A3" s="5" t="inlineStr">
        <is>
          <t>Report month (first day)</t>
        </is>
      </c>
      <c r="B3" s="6" t="n"/>
      <c r="D3" s="5" t="inlineStr">
        <is>
          <t>Sales target this month</t>
        </is>
      </c>
      <c r="E3" s="7" t="n"/>
    </row>
    <row r="5">
      <c r="A5" s="8" t="inlineStr">
        <is>
          <t>1. Headline numbers</t>
        </is>
      </c>
    </row>
    <row r="6">
      <c r="A6" s="9" t="inlineStr">
        <is>
          <t>Measure</t>
        </is>
      </c>
      <c r="B6" s="9" t="inlineStr">
        <is>
          <t>This month</t>
        </is>
      </c>
      <c r="C6" s="9" t="inlineStr">
        <is>
          <t>Last month</t>
        </is>
      </c>
      <c r="D6" s="9" t="inlineStr">
        <is>
          <t>Change</t>
        </is>
      </c>
      <c r="E6" s="9" t="inlineStr">
        <is>
          <t>Change %</t>
        </is>
      </c>
    </row>
    <row r="7">
      <c r="A7" t="inlineStr">
        <is>
          <t>Sales (before tax)</t>
        </is>
      </c>
      <c r="B7" s="10">
        <f>IF($B$3="","",SUMIFS('Your data'!$F$2:$F$2000,'Your data'!$A$2:$A$2000,"&gt;="&amp;$B$3,'Your data'!$A$2:$A$2000,"&lt;"&amp;EDATE($B$3,1)))</f>
        <v/>
      </c>
      <c r="C7" s="10">
        <f>IF($B$3="","",SUMIFS('Your data'!$F$2:$F$2000,'Your data'!$A$2:$A$2000,"&gt;="&amp;EDATE($B$3,-1),'Your data'!$A$2:$A$2000,"&lt;"&amp;$B$3))</f>
        <v/>
      </c>
      <c r="D7" s="10">
        <f>IF(OR(B7="",C7=""),"",B7-C7)</f>
        <v/>
      </c>
      <c r="E7" s="11">
        <f>IF(OR(B7="",C7="",C7=0),"",B7/C7-1)</f>
        <v/>
      </c>
    </row>
    <row r="8">
      <c r="A8" t="inlineStr">
        <is>
          <t>Invoices</t>
        </is>
      </c>
      <c r="B8" s="12">
        <f>IF($B$3="","",COUNTIFS('Your data'!$A$2:$A$2000,"&gt;="&amp;$B$3,'Your data'!$A$2:$A$2000,"&lt;"&amp;EDATE($B$3,1)))</f>
        <v/>
      </c>
      <c r="C8" s="12">
        <f>IF($B$3="","",COUNTIFS('Your data'!$A$2:$A$2000,"&gt;="&amp;EDATE($B$3,-1),'Your data'!$A$2:$A$2000,"&lt;"&amp;$B$3))</f>
        <v/>
      </c>
      <c r="D8" s="12">
        <f>IF(OR(B8="",C8=""),"",B8-C8)</f>
        <v/>
      </c>
      <c r="E8" s="11">
        <f>IF(OR(B8="",C8="",C8=0),"",B8/C8-1)</f>
        <v/>
      </c>
    </row>
    <row r="9">
      <c r="A9" t="inlineStr">
        <is>
          <t>Average invoice</t>
        </is>
      </c>
      <c r="B9" s="10">
        <f>IF(OR(B8="",B8=0),"",B7/B8)</f>
        <v/>
      </c>
      <c r="C9" s="10">
        <f>IF(OR(C8="",C8=0),"",C7/C8)</f>
        <v/>
      </c>
      <c r="D9" s="10">
        <f>IF(OR(B9="",C9=""),"",B9-C9)</f>
        <v/>
      </c>
      <c r="E9" s="11">
        <f>IF(OR(B9="",C9="",C9=0),"",B9/C9-1)</f>
        <v/>
      </c>
    </row>
    <row r="10">
      <c r="A10" t="inlineStr">
        <is>
          <t>Customers buying</t>
        </is>
      </c>
      <c r="B10" s="12">
        <f>COUNTIF(B47:B86,"&gt;0")</f>
        <v/>
      </c>
      <c r="C10" s="12">
        <f>COUNTIF(C47:C86,"&gt;0")</f>
        <v/>
      </c>
      <c r="D10" s="12">
        <f>B10-C10</f>
        <v/>
      </c>
    </row>
    <row r="11">
      <c r="A11" s="5" t="inlineStr">
        <is>
          <t>Sales as % of target</t>
        </is>
      </c>
      <c r="B11" s="13">
        <f>IF(OR(E3="",E3=0,B7=""),"",B7/E3)</f>
        <v/>
      </c>
    </row>
    <row r="13">
      <c r="A13" s="8" t="inlineStr">
        <is>
          <t>2. Sales by category</t>
        </is>
      </c>
    </row>
    <row r="14">
      <c r="A14" s="9" t="inlineStr">
        <is>
          <t>Category</t>
        </is>
      </c>
      <c r="B14" s="9" t="inlineStr">
        <is>
          <t>This month</t>
        </is>
      </c>
      <c r="C14" s="9" t="inlineStr">
        <is>
          <t>Last month</t>
        </is>
      </c>
      <c r="D14" s="9" t="inlineStr">
        <is>
          <t>Change</t>
        </is>
      </c>
      <c r="E14" s="9" t="inlineStr">
        <is>
          <t>Share of this month</t>
        </is>
      </c>
    </row>
    <row r="15">
      <c r="A15" s="14" t="n"/>
      <c r="B15" s="10">
        <f>IF(OR($A15="",$B$3=""),"",SUMIFS('Your data'!$F$2:$F$2000,'Your data'!$D$2:$D$2000,$A15,'Your data'!$A$2:$A$2000,"&gt;="&amp;$B$3,'Your data'!$A$2:$A$2000,"&lt;"&amp;EDATE($B$3,1)))</f>
        <v/>
      </c>
      <c r="C15" s="10">
        <f>IF(OR($A15="",$B$3=""),"",SUMIFS('Your data'!$F$2:$F$2000,'Your data'!$D$2:$D$2000,$A15,'Your data'!$A$2:$A$2000,"&gt;="&amp;EDATE($B$3,-1),'Your data'!$A$2:$A$2000,"&lt;"&amp;$B$3))</f>
        <v/>
      </c>
      <c r="D15" s="10">
        <f>IF($A15="","",B15-C15)</f>
        <v/>
      </c>
      <c r="E15" s="11">
        <f>IF(OR($A15="",$B$7="",$B$7=0),"",B15/$B$7)</f>
        <v/>
      </c>
    </row>
    <row r="16">
      <c r="A16" s="14" t="n"/>
      <c r="B16" s="10">
        <f>IF(OR($A16="",$B$3=""),"",SUMIFS('Your data'!$F$2:$F$2000,'Your data'!$D$2:$D$2000,$A16,'Your data'!$A$2:$A$2000,"&gt;="&amp;$B$3,'Your data'!$A$2:$A$2000,"&lt;"&amp;EDATE($B$3,1)))</f>
        <v/>
      </c>
      <c r="C16" s="10">
        <f>IF(OR($A16="",$B$3=""),"",SUMIFS('Your data'!$F$2:$F$2000,'Your data'!$D$2:$D$2000,$A16,'Your data'!$A$2:$A$2000,"&gt;="&amp;EDATE($B$3,-1),'Your data'!$A$2:$A$2000,"&lt;"&amp;$B$3))</f>
        <v/>
      </c>
      <c r="D16" s="10">
        <f>IF($A16="","",B16-C16)</f>
        <v/>
      </c>
      <c r="E16" s="11">
        <f>IF(OR($A16="",$B$7="",$B$7=0),"",B16/$B$7)</f>
        <v/>
      </c>
    </row>
    <row r="17">
      <c r="A17" s="14" t="n"/>
      <c r="B17" s="10">
        <f>IF(OR($A17="",$B$3=""),"",SUMIFS('Your data'!$F$2:$F$2000,'Your data'!$D$2:$D$2000,$A17,'Your data'!$A$2:$A$2000,"&gt;="&amp;$B$3,'Your data'!$A$2:$A$2000,"&lt;"&amp;EDATE($B$3,1)))</f>
        <v/>
      </c>
      <c r="C17" s="10">
        <f>IF(OR($A17="",$B$3=""),"",SUMIFS('Your data'!$F$2:$F$2000,'Your data'!$D$2:$D$2000,$A17,'Your data'!$A$2:$A$2000,"&gt;="&amp;EDATE($B$3,-1),'Your data'!$A$2:$A$2000,"&lt;"&amp;$B$3))</f>
        <v/>
      </c>
      <c r="D17" s="10">
        <f>IF($A17="","",B17-C17)</f>
        <v/>
      </c>
      <c r="E17" s="11">
        <f>IF(OR($A17="",$B$7="",$B$7=0),"",B17/$B$7)</f>
        <v/>
      </c>
    </row>
    <row r="18">
      <c r="A18" s="14" t="n"/>
      <c r="B18" s="10">
        <f>IF(OR($A18="",$B$3=""),"",SUMIFS('Your data'!$F$2:$F$2000,'Your data'!$D$2:$D$2000,$A18,'Your data'!$A$2:$A$2000,"&gt;="&amp;$B$3,'Your data'!$A$2:$A$2000,"&lt;"&amp;EDATE($B$3,1)))</f>
        <v/>
      </c>
      <c r="C18" s="10">
        <f>IF(OR($A18="",$B$3=""),"",SUMIFS('Your data'!$F$2:$F$2000,'Your data'!$D$2:$D$2000,$A18,'Your data'!$A$2:$A$2000,"&gt;="&amp;EDATE($B$3,-1),'Your data'!$A$2:$A$2000,"&lt;"&amp;$B$3))</f>
        <v/>
      </c>
      <c r="D18" s="10">
        <f>IF($A18="","",B18-C18)</f>
        <v/>
      </c>
      <c r="E18" s="11">
        <f>IF(OR($A18="",$B$7="",$B$7=0),"",B18/$B$7)</f>
        <v/>
      </c>
    </row>
    <row r="19">
      <c r="A19" s="14" t="n"/>
      <c r="B19" s="10">
        <f>IF(OR($A19="",$B$3=""),"",SUMIFS('Your data'!$F$2:$F$2000,'Your data'!$D$2:$D$2000,$A19,'Your data'!$A$2:$A$2000,"&gt;="&amp;$B$3,'Your data'!$A$2:$A$2000,"&lt;"&amp;EDATE($B$3,1)))</f>
        <v/>
      </c>
      <c r="C19" s="10">
        <f>IF(OR($A19="",$B$3=""),"",SUMIFS('Your data'!$F$2:$F$2000,'Your data'!$D$2:$D$2000,$A19,'Your data'!$A$2:$A$2000,"&gt;="&amp;EDATE($B$3,-1),'Your data'!$A$2:$A$2000,"&lt;"&amp;$B$3))</f>
        <v/>
      </c>
      <c r="D19" s="10">
        <f>IF($A19="","",B19-C19)</f>
        <v/>
      </c>
      <c r="E19" s="11">
        <f>IF(OR($A19="",$B$7="",$B$7=0),"",B19/$B$7)</f>
        <v/>
      </c>
    </row>
    <row r="20">
      <c r="A20" s="14" t="n"/>
      <c r="B20" s="10">
        <f>IF(OR($A20="",$B$3=""),"",SUMIFS('Your data'!$F$2:$F$2000,'Your data'!$D$2:$D$2000,$A20,'Your data'!$A$2:$A$2000,"&gt;="&amp;$B$3,'Your data'!$A$2:$A$2000,"&lt;"&amp;EDATE($B$3,1)))</f>
        <v/>
      </c>
      <c r="C20" s="10">
        <f>IF(OR($A20="",$B$3=""),"",SUMIFS('Your data'!$F$2:$F$2000,'Your data'!$D$2:$D$2000,$A20,'Your data'!$A$2:$A$2000,"&gt;="&amp;EDATE($B$3,-1),'Your data'!$A$2:$A$2000,"&lt;"&amp;$B$3))</f>
        <v/>
      </c>
      <c r="D20" s="10">
        <f>IF($A20="","",B20-C20)</f>
        <v/>
      </c>
      <c r="E20" s="11">
        <f>IF(OR($A20="",$B$7="",$B$7=0),"",B20/$B$7)</f>
        <v/>
      </c>
    </row>
    <row r="21">
      <c r="A21" s="14" t="n"/>
      <c r="B21" s="10">
        <f>IF(OR($A21="",$B$3=""),"",SUMIFS('Your data'!$F$2:$F$2000,'Your data'!$D$2:$D$2000,$A21,'Your data'!$A$2:$A$2000,"&gt;="&amp;$B$3,'Your data'!$A$2:$A$2000,"&lt;"&amp;EDATE($B$3,1)))</f>
        <v/>
      </c>
      <c r="C21" s="10">
        <f>IF(OR($A21="",$B$3=""),"",SUMIFS('Your data'!$F$2:$F$2000,'Your data'!$D$2:$D$2000,$A21,'Your data'!$A$2:$A$2000,"&gt;="&amp;EDATE($B$3,-1),'Your data'!$A$2:$A$2000,"&lt;"&amp;$B$3))</f>
        <v/>
      </c>
      <c r="D21" s="10">
        <f>IF($A21="","",B21-C21)</f>
        <v/>
      </c>
      <c r="E21" s="11">
        <f>IF(OR($A21="",$B$7="",$B$7=0),"",B21/$B$7)</f>
        <v/>
      </c>
    </row>
    <row r="22">
      <c r="A22" s="14" t="n"/>
      <c r="B22" s="10">
        <f>IF(OR($A22="",$B$3=""),"",SUMIFS('Your data'!$F$2:$F$2000,'Your data'!$D$2:$D$2000,$A22,'Your data'!$A$2:$A$2000,"&gt;="&amp;$B$3,'Your data'!$A$2:$A$2000,"&lt;"&amp;EDATE($B$3,1)))</f>
        <v/>
      </c>
      <c r="C22" s="10">
        <f>IF(OR($A22="",$B$3=""),"",SUMIFS('Your data'!$F$2:$F$2000,'Your data'!$D$2:$D$2000,$A22,'Your data'!$A$2:$A$2000,"&gt;="&amp;EDATE($B$3,-1),'Your data'!$A$2:$A$2000,"&lt;"&amp;$B$3))</f>
        <v/>
      </c>
      <c r="D22" s="10">
        <f>IF($A22="","",B22-C22)</f>
        <v/>
      </c>
      <c r="E22" s="11">
        <f>IF(OR($A22="",$B$7="",$B$7=0),"",B22/$B$7)</f>
        <v/>
      </c>
    </row>
    <row r="23">
      <c r="A23" s="5" t="inlineStr">
        <is>
          <t>Total</t>
        </is>
      </c>
      <c r="B23" s="15">
        <f>SUM(B15:B22)</f>
        <v/>
      </c>
      <c r="C23" s="15">
        <f>SUM(C15:C22)</f>
        <v/>
      </c>
      <c r="D23" s="15">
        <f>SUM(D15:D22)</f>
        <v/>
      </c>
      <c r="E23" s="13">
        <f>SUM(E15:E22)</f>
        <v/>
      </c>
    </row>
    <row r="24">
      <c r="A24" s="16" t="inlineStr">
        <is>
          <t>Check</t>
        </is>
      </c>
      <c r="B24">
        <f>IF(ABS(B23-N(B7))&lt;0.01,"OK","Some sales have a category not listed above")</f>
        <v/>
      </c>
    </row>
    <row r="25">
      <c r="A25" s="8" t="inlineStr">
        <is>
          <t>3. Sales by salesperson or channel</t>
        </is>
      </c>
    </row>
    <row r="26">
      <c r="A26" s="9" t="inlineStr">
        <is>
          <t>Sold by</t>
        </is>
      </c>
      <c r="B26" s="9" t="inlineStr">
        <is>
          <t>This month</t>
        </is>
      </c>
      <c r="C26" s="9" t="inlineStr">
        <is>
          <t>Last month</t>
        </is>
      </c>
      <c r="D26" s="9" t="inlineStr">
        <is>
          <t>Change</t>
        </is>
      </c>
      <c r="E26" s="9" t="inlineStr">
        <is>
          <t>Share of this month</t>
        </is>
      </c>
    </row>
    <row r="27">
      <c r="A27" s="14" t="n"/>
      <c r="B27" s="10">
        <f>IF(OR($A27="",$B$3=""),"",SUMIFS('Your data'!$F$2:$F$2000,'Your data'!$E$2:$E$2000,$A27,'Your data'!$A$2:$A$2000,"&gt;="&amp;$B$3,'Your data'!$A$2:$A$2000,"&lt;"&amp;EDATE($B$3,1)))</f>
        <v/>
      </c>
      <c r="C27" s="10">
        <f>IF(OR($A27="",$B$3=""),"",SUMIFS('Your data'!$F$2:$F$2000,'Your data'!$E$2:$E$2000,$A27,'Your data'!$A$2:$A$2000,"&gt;="&amp;EDATE($B$3,-1),'Your data'!$A$2:$A$2000,"&lt;"&amp;$B$3))</f>
        <v/>
      </c>
      <c r="D27" s="10">
        <f>IF($A27="","",B27-C27)</f>
        <v/>
      </c>
      <c r="E27" s="11">
        <f>IF(OR($A27="",$B$7="",$B$7=0),"",B27/$B$7)</f>
        <v/>
      </c>
    </row>
    <row r="28">
      <c r="A28" s="14" t="n"/>
      <c r="B28" s="10">
        <f>IF(OR($A28="",$B$3=""),"",SUMIFS('Your data'!$F$2:$F$2000,'Your data'!$E$2:$E$2000,$A28,'Your data'!$A$2:$A$2000,"&gt;="&amp;$B$3,'Your data'!$A$2:$A$2000,"&lt;"&amp;EDATE($B$3,1)))</f>
        <v/>
      </c>
      <c r="C28" s="10">
        <f>IF(OR($A28="",$B$3=""),"",SUMIFS('Your data'!$F$2:$F$2000,'Your data'!$E$2:$E$2000,$A28,'Your data'!$A$2:$A$2000,"&gt;="&amp;EDATE($B$3,-1),'Your data'!$A$2:$A$2000,"&lt;"&amp;$B$3))</f>
        <v/>
      </c>
      <c r="D28" s="10">
        <f>IF($A28="","",B28-C28)</f>
        <v/>
      </c>
      <c r="E28" s="11">
        <f>IF(OR($A28="",$B$7="",$B$7=0),"",B28/$B$7)</f>
        <v/>
      </c>
    </row>
    <row r="29">
      <c r="A29" s="14" t="n"/>
      <c r="B29" s="10">
        <f>IF(OR($A29="",$B$3=""),"",SUMIFS('Your data'!$F$2:$F$2000,'Your data'!$E$2:$E$2000,$A29,'Your data'!$A$2:$A$2000,"&gt;="&amp;$B$3,'Your data'!$A$2:$A$2000,"&lt;"&amp;EDATE($B$3,1)))</f>
        <v/>
      </c>
      <c r="C29" s="10">
        <f>IF(OR($A29="",$B$3=""),"",SUMIFS('Your data'!$F$2:$F$2000,'Your data'!$E$2:$E$2000,$A29,'Your data'!$A$2:$A$2000,"&gt;="&amp;EDATE($B$3,-1),'Your data'!$A$2:$A$2000,"&lt;"&amp;$B$3))</f>
        <v/>
      </c>
      <c r="D29" s="10">
        <f>IF($A29="","",B29-C29)</f>
        <v/>
      </c>
      <c r="E29" s="11">
        <f>IF(OR($A29="",$B$7="",$B$7=0),"",B29/$B$7)</f>
        <v/>
      </c>
    </row>
    <row r="30">
      <c r="A30" s="14" t="n"/>
      <c r="B30" s="10">
        <f>IF(OR($A30="",$B$3=""),"",SUMIFS('Your data'!$F$2:$F$2000,'Your data'!$E$2:$E$2000,$A30,'Your data'!$A$2:$A$2000,"&gt;="&amp;$B$3,'Your data'!$A$2:$A$2000,"&lt;"&amp;EDATE($B$3,1)))</f>
        <v/>
      </c>
      <c r="C30" s="10">
        <f>IF(OR($A30="",$B$3=""),"",SUMIFS('Your data'!$F$2:$F$2000,'Your data'!$E$2:$E$2000,$A30,'Your data'!$A$2:$A$2000,"&gt;="&amp;EDATE($B$3,-1),'Your data'!$A$2:$A$2000,"&lt;"&amp;$B$3))</f>
        <v/>
      </c>
      <c r="D30" s="10">
        <f>IF($A30="","",B30-C30)</f>
        <v/>
      </c>
      <c r="E30" s="11">
        <f>IF(OR($A30="",$B$7="",$B$7=0),"",B30/$B$7)</f>
        <v/>
      </c>
    </row>
    <row r="31">
      <c r="A31" s="14" t="n"/>
      <c r="B31" s="10">
        <f>IF(OR($A31="",$B$3=""),"",SUMIFS('Your data'!$F$2:$F$2000,'Your data'!$E$2:$E$2000,$A31,'Your data'!$A$2:$A$2000,"&gt;="&amp;$B$3,'Your data'!$A$2:$A$2000,"&lt;"&amp;EDATE($B$3,1)))</f>
        <v/>
      </c>
      <c r="C31" s="10">
        <f>IF(OR($A31="",$B$3=""),"",SUMIFS('Your data'!$F$2:$F$2000,'Your data'!$E$2:$E$2000,$A31,'Your data'!$A$2:$A$2000,"&gt;="&amp;EDATE($B$3,-1),'Your data'!$A$2:$A$2000,"&lt;"&amp;$B$3))</f>
        <v/>
      </c>
      <c r="D31" s="10">
        <f>IF($A31="","",B31-C31)</f>
        <v/>
      </c>
      <c r="E31" s="11">
        <f>IF(OR($A31="",$B$7="",$B$7=0),"",B31/$B$7)</f>
        <v/>
      </c>
    </row>
    <row r="32">
      <c r="A32" s="14" t="n"/>
      <c r="B32" s="10">
        <f>IF(OR($A32="",$B$3=""),"",SUMIFS('Your data'!$F$2:$F$2000,'Your data'!$E$2:$E$2000,$A32,'Your data'!$A$2:$A$2000,"&gt;="&amp;$B$3,'Your data'!$A$2:$A$2000,"&lt;"&amp;EDATE($B$3,1)))</f>
        <v/>
      </c>
      <c r="C32" s="10">
        <f>IF(OR($A32="",$B$3=""),"",SUMIFS('Your data'!$F$2:$F$2000,'Your data'!$E$2:$E$2000,$A32,'Your data'!$A$2:$A$2000,"&gt;="&amp;EDATE($B$3,-1),'Your data'!$A$2:$A$2000,"&lt;"&amp;$B$3))</f>
        <v/>
      </c>
      <c r="D32" s="10">
        <f>IF($A32="","",B32-C32)</f>
        <v/>
      </c>
      <c r="E32" s="11">
        <f>IF(OR($A32="",$B$7="",$B$7=0),"",B32/$B$7)</f>
        <v/>
      </c>
    </row>
    <row r="33">
      <c r="A33" s="5" t="inlineStr">
        <is>
          <t>Total</t>
        </is>
      </c>
      <c r="B33" s="15">
        <f>SUM(B27:B32)</f>
        <v/>
      </c>
      <c r="C33" s="15">
        <f>SUM(C27:C32)</f>
        <v/>
      </c>
      <c r="D33" s="15">
        <f>SUM(D27:D32)</f>
        <v/>
      </c>
      <c r="E33" s="13">
        <f>SUM(E27:E32)</f>
        <v/>
      </c>
    </row>
    <row r="34">
      <c r="A34" s="16" t="inlineStr">
        <is>
          <t>Check</t>
        </is>
      </c>
      <c r="B34">
        <f>IF(ABS(B33-N(B7))&lt;0.01,"OK","Some sales have a sold by not listed above")</f>
        <v/>
      </c>
    </row>
    <row r="35">
      <c r="A35" s="8" t="inlineStr">
        <is>
          <t>4. Customer bridge: how last month became this month</t>
        </is>
      </c>
    </row>
    <row r="36">
      <c r="A36" s="9" t="inlineStr">
        <is>
          <t>Step</t>
        </is>
      </c>
      <c r="B36" s="9" t="inlineStr">
        <is>
          <t>Amount</t>
        </is>
      </c>
      <c r="C36" s="9" t="inlineStr">
        <is>
          <t>Customers</t>
        </is>
      </c>
    </row>
    <row r="37">
      <c r="A37" s="5" t="inlineStr">
        <is>
          <t>Last month's sales</t>
        </is>
      </c>
      <c r="B37" s="15">
        <f>SUM(C47:C86)</f>
        <v/>
      </c>
      <c r="C37" s="12">
        <f>COUNTIF(C47:C86,"&gt;0")</f>
        <v/>
      </c>
    </row>
    <row r="38">
      <c r="A38" t="inlineStr">
        <is>
          <t>Lost: bought last month, not this month</t>
        </is>
      </c>
      <c r="B38" s="10">
        <f>-SUMIFS(C47:C86,$F$47:$F$86,"Lost")</f>
        <v/>
      </c>
      <c r="C38" s="12">
        <f>COUNTIF($F$47:$F$86,"Lost")</f>
        <v/>
      </c>
    </row>
    <row r="39">
      <c r="A39" t="inlineStr">
        <is>
          <t>Spent less</t>
        </is>
      </c>
      <c r="B39" s="10">
        <f>SUMIFS(D47:D86,$F$47:$F$86,"Down")</f>
        <v/>
      </c>
      <c r="C39" s="12">
        <f>COUNTIF($F$47:$F$86,"Down")</f>
        <v/>
      </c>
    </row>
    <row r="40">
      <c r="A40" t="inlineStr">
        <is>
          <t>Spent more</t>
        </is>
      </c>
      <c r="B40" s="10">
        <f>SUMIFS(D47:D86,$F$47:$F$86,"Up")</f>
        <v/>
      </c>
      <c r="C40" s="12">
        <f>COUNTIF($F$47:$F$86,"Up")</f>
        <v/>
      </c>
    </row>
    <row r="41">
      <c r="A41" t="inlineStr">
        <is>
          <t>New: bought this month, not last month</t>
        </is>
      </c>
      <c r="B41" s="10">
        <f>SUMIFS(B47:B86,$F$47:$F$86,"New")</f>
        <v/>
      </c>
      <c r="C41" s="12">
        <f>COUNTIF($F$47:$F$86,"New")</f>
        <v/>
      </c>
    </row>
    <row r="42">
      <c r="A42" s="5" t="inlineStr">
        <is>
          <t>This month's sales</t>
        </is>
      </c>
      <c r="B42" s="15">
        <f>SUM(B37:B41)</f>
        <v/>
      </c>
      <c r="C42" s="12">
        <f>COUNTIF(B47:B86,"&gt;0")</f>
        <v/>
      </c>
    </row>
    <row r="43">
      <c r="A43" s="16" t="inlineStr">
        <is>
          <t>Check: bridge matches total sales</t>
        </is>
      </c>
      <c r="B43">
        <f>IF(ABS(B42-N(B7))&lt;0.01,"OK","Add missing customers to the list below")</f>
        <v/>
      </c>
    </row>
    <row r="45">
      <c r="A45" s="8" t="inlineStr">
        <is>
          <t>5. Sales by customer (list every customer who bought in either month)</t>
        </is>
      </c>
    </row>
    <row r="46">
      <c r="A46" s="9" t="inlineStr">
        <is>
          <t>Customer</t>
        </is>
      </c>
      <c r="B46" s="9" t="inlineStr">
        <is>
          <t>This month</t>
        </is>
      </c>
      <c r="C46" s="9" t="inlineStr">
        <is>
          <t>Last month</t>
        </is>
      </c>
      <c r="D46" s="9" t="inlineStr">
        <is>
          <t>Change</t>
        </is>
      </c>
      <c r="E46" s="9" t="inlineStr">
        <is>
          <t>Share of this month</t>
        </is>
      </c>
      <c r="F46" s="9" t="inlineStr">
        <is>
          <t>Type</t>
        </is>
      </c>
    </row>
    <row r="47">
      <c r="A47" s="14" t="n"/>
      <c r="B47" s="10">
        <f>IF(OR($A47="",$B$3=""),"",SUMIFS('Your data'!$F$2:$F$2000,'Your data'!$C$2:$C$2000,$A47,'Your data'!$A$2:$A$2000,"&gt;="&amp;$B$3,'Your data'!$A$2:$A$2000,"&lt;"&amp;EDATE($B$3,1)))</f>
        <v/>
      </c>
      <c r="C47" s="10">
        <f>IF(OR($A47="",$B$3=""),"",SUMIFS('Your data'!$F$2:$F$2000,'Your data'!$C$2:$C$2000,$A47,'Your data'!$A$2:$A$2000,"&gt;="&amp;EDATE($B$3,-1),'Your data'!$A$2:$A$2000,"&lt;"&amp;$B$3))</f>
        <v/>
      </c>
      <c r="D47" s="10">
        <f>IF(OR($A47="",$B$3=""),"",B47-C47)</f>
        <v/>
      </c>
      <c r="E47" s="11">
        <f>IF(OR($A47="",$B$3="",N($B$7)=0),"",B47/$B$7)</f>
        <v/>
      </c>
      <c r="F47">
        <f>IF(OR($A47="",$B$3=""),"",IF(AND(C47=0,B47&gt;0),"New",IF(AND(C47&gt;0,B47=0),"Lost",IF(B47&gt;C47,"Up",IF(B47&lt;C47,"Down","Same")))))</f>
        <v/>
      </c>
    </row>
    <row r="48">
      <c r="A48" s="14" t="n"/>
      <c r="B48" s="10">
        <f>IF(OR($A48="",$B$3=""),"",SUMIFS('Your data'!$F$2:$F$2000,'Your data'!$C$2:$C$2000,$A48,'Your data'!$A$2:$A$2000,"&gt;="&amp;$B$3,'Your data'!$A$2:$A$2000,"&lt;"&amp;EDATE($B$3,1)))</f>
        <v/>
      </c>
      <c r="C48" s="10">
        <f>IF(OR($A48="",$B$3=""),"",SUMIFS('Your data'!$F$2:$F$2000,'Your data'!$C$2:$C$2000,$A48,'Your data'!$A$2:$A$2000,"&gt;="&amp;EDATE($B$3,-1),'Your data'!$A$2:$A$2000,"&lt;"&amp;$B$3))</f>
        <v/>
      </c>
      <c r="D48" s="10">
        <f>IF(OR($A48="",$B$3=""),"",B48-C48)</f>
        <v/>
      </c>
      <c r="E48" s="11">
        <f>IF(OR($A48="",$B$3="",N($B$7)=0),"",B48/$B$7)</f>
        <v/>
      </c>
      <c r="F48">
        <f>IF(OR($A48="",$B$3=""),"",IF(AND(C48=0,B48&gt;0),"New",IF(AND(C48&gt;0,B48=0),"Lost",IF(B48&gt;C48,"Up",IF(B48&lt;C48,"Down","Same")))))</f>
        <v/>
      </c>
    </row>
    <row r="49">
      <c r="A49" s="14" t="n"/>
      <c r="B49" s="10">
        <f>IF(OR($A49="",$B$3=""),"",SUMIFS('Your data'!$F$2:$F$2000,'Your data'!$C$2:$C$2000,$A49,'Your data'!$A$2:$A$2000,"&gt;="&amp;$B$3,'Your data'!$A$2:$A$2000,"&lt;"&amp;EDATE($B$3,1)))</f>
        <v/>
      </c>
      <c r="C49" s="10">
        <f>IF(OR($A49="",$B$3=""),"",SUMIFS('Your data'!$F$2:$F$2000,'Your data'!$C$2:$C$2000,$A49,'Your data'!$A$2:$A$2000,"&gt;="&amp;EDATE($B$3,-1),'Your data'!$A$2:$A$2000,"&lt;"&amp;$B$3))</f>
        <v/>
      </c>
      <c r="D49" s="10">
        <f>IF(OR($A49="",$B$3=""),"",B49-C49)</f>
        <v/>
      </c>
      <c r="E49" s="11">
        <f>IF(OR($A49="",$B$3="",N($B$7)=0),"",B49/$B$7)</f>
        <v/>
      </c>
      <c r="F49">
        <f>IF(OR($A49="",$B$3=""),"",IF(AND(C49=0,B49&gt;0),"New",IF(AND(C49&gt;0,B49=0),"Lost",IF(B49&gt;C49,"Up",IF(B49&lt;C49,"Down","Same")))))</f>
        <v/>
      </c>
    </row>
    <row r="50">
      <c r="A50" s="14" t="n"/>
      <c r="B50" s="10">
        <f>IF(OR($A50="",$B$3=""),"",SUMIFS('Your data'!$F$2:$F$2000,'Your data'!$C$2:$C$2000,$A50,'Your data'!$A$2:$A$2000,"&gt;="&amp;$B$3,'Your data'!$A$2:$A$2000,"&lt;"&amp;EDATE($B$3,1)))</f>
        <v/>
      </c>
      <c r="C50" s="10">
        <f>IF(OR($A50="",$B$3=""),"",SUMIFS('Your data'!$F$2:$F$2000,'Your data'!$C$2:$C$2000,$A50,'Your data'!$A$2:$A$2000,"&gt;="&amp;EDATE($B$3,-1),'Your data'!$A$2:$A$2000,"&lt;"&amp;$B$3))</f>
        <v/>
      </c>
      <c r="D50" s="10">
        <f>IF(OR($A50="",$B$3=""),"",B50-C50)</f>
        <v/>
      </c>
      <c r="E50" s="11">
        <f>IF(OR($A50="",$B$3="",N($B$7)=0),"",B50/$B$7)</f>
        <v/>
      </c>
      <c r="F50">
        <f>IF(OR($A50="",$B$3=""),"",IF(AND(C50=0,B50&gt;0),"New",IF(AND(C50&gt;0,B50=0),"Lost",IF(B50&gt;C50,"Up",IF(B50&lt;C50,"Down","Same")))))</f>
        <v/>
      </c>
    </row>
    <row r="51">
      <c r="A51" s="14" t="n"/>
      <c r="B51" s="10">
        <f>IF(OR($A51="",$B$3=""),"",SUMIFS('Your data'!$F$2:$F$2000,'Your data'!$C$2:$C$2000,$A51,'Your data'!$A$2:$A$2000,"&gt;="&amp;$B$3,'Your data'!$A$2:$A$2000,"&lt;"&amp;EDATE($B$3,1)))</f>
        <v/>
      </c>
      <c r="C51" s="10">
        <f>IF(OR($A51="",$B$3=""),"",SUMIFS('Your data'!$F$2:$F$2000,'Your data'!$C$2:$C$2000,$A51,'Your data'!$A$2:$A$2000,"&gt;="&amp;EDATE($B$3,-1),'Your data'!$A$2:$A$2000,"&lt;"&amp;$B$3))</f>
        <v/>
      </c>
      <c r="D51" s="10">
        <f>IF(OR($A51="",$B$3=""),"",B51-C51)</f>
        <v/>
      </c>
      <c r="E51" s="11">
        <f>IF(OR($A51="",$B$3="",N($B$7)=0),"",B51/$B$7)</f>
        <v/>
      </c>
      <c r="F51">
        <f>IF(OR($A51="",$B$3=""),"",IF(AND(C51=0,B51&gt;0),"New",IF(AND(C51&gt;0,B51=0),"Lost",IF(B51&gt;C51,"Up",IF(B51&lt;C51,"Down","Same")))))</f>
        <v/>
      </c>
    </row>
    <row r="52">
      <c r="A52" s="14" t="n"/>
      <c r="B52" s="10">
        <f>IF(OR($A52="",$B$3=""),"",SUMIFS('Your data'!$F$2:$F$2000,'Your data'!$C$2:$C$2000,$A52,'Your data'!$A$2:$A$2000,"&gt;="&amp;$B$3,'Your data'!$A$2:$A$2000,"&lt;"&amp;EDATE($B$3,1)))</f>
        <v/>
      </c>
      <c r="C52" s="10">
        <f>IF(OR($A52="",$B$3=""),"",SUMIFS('Your data'!$F$2:$F$2000,'Your data'!$C$2:$C$2000,$A52,'Your data'!$A$2:$A$2000,"&gt;="&amp;EDATE($B$3,-1),'Your data'!$A$2:$A$2000,"&lt;"&amp;$B$3))</f>
        <v/>
      </c>
      <c r="D52" s="10">
        <f>IF(OR($A52="",$B$3=""),"",B52-C52)</f>
        <v/>
      </c>
      <c r="E52" s="11">
        <f>IF(OR($A52="",$B$3="",N($B$7)=0),"",B52/$B$7)</f>
        <v/>
      </c>
      <c r="F52">
        <f>IF(OR($A52="",$B$3=""),"",IF(AND(C52=0,B52&gt;0),"New",IF(AND(C52&gt;0,B52=0),"Lost",IF(B52&gt;C52,"Up",IF(B52&lt;C52,"Down","Same")))))</f>
        <v/>
      </c>
    </row>
    <row r="53">
      <c r="A53" s="14" t="n"/>
      <c r="B53" s="10">
        <f>IF(OR($A53="",$B$3=""),"",SUMIFS('Your data'!$F$2:$F$2000,'Your data'!$C$2:$C$2000,$A53,'Your data'!$A$2:$A$2000,"&gt;="&amp;$B$3,'Your data'!$A$2:$A$2000,"&lt;"&amp;EDATE($B$3,1)))</f>
        <v/>
      </c>
      <c r="C53" s="10">
        <f>IF(OR($A53="",$B$3=""),"",SUMIFS('Your data'!$F$2:$F$2000,'Your data'!$C$2:$C$2000,$A53,'Your data'!$A$2:$A$2000,"&gt;="&amp;EDATE($B$3,-1),'Your data'!$A$2:$A$2000,"&lt;"&amp;$B$3))</f>
        <v/>
      </c>
      <c r="D53" s="10">
        <f>IF(OR($A53="",$B$3=""),"",B53-C53)</f>
        <v/>
      </c>
      <c r="E53" s="11">
        <f>IF(OR($A53="",$B$3="",N($B$7)=0),"",B53/$B$7)</f>
        <v/>
      </c>
      <c r="F53">
        <f>IF(OR($A53="",$B$3=""),"",IF(AND(C53=0,B53&gt;0),"New",IF(AND(C53&gt;0,B53=0),"Lost",IF(B53&gt;C53,"Up",IF(B53&lt;C53,"Down","Same")))))</f>
        <v/>
      </c>
    </row>
    <row r="54">
      <c r="A54" s="14" t="n"/>
      <c r="B54" s="10">
        <f>IF(OR($A54="",$B$3=""),"",SUMIFS('Your data'!$F$2:$F$2000,'Your data'!$C$2:$C$2000,$A54,'Your data'!$A$2:$A$2000,"&gt;="&amp;$B$3,'Your data'!$A$2:$A$2000,"&lt;"&amp;EDATE($B$3,1)))</f>
        <v/>
      </c>
      <c r="C54" s="10">
        <f>IF(OR($A54="",$B$3=""),"",SUMIFS('Your data'!$F$2:$F$2000,'Your data'!$C$2:$C$2000,$A54,'Your data'!$A$2:$A$2000,"&gt;="&amp;EDATE($B$3,-1),'Your data'!$A$2:$A$2000,"&lt;"&amp;$B$3))</f>
        <v/>
      </c>
      <c r="D54" s="10">
        <f>IF(OR($A54="",$B$3=""),"",B54-C54)</f>
        <v/>
      </c>
      <c r="E54" s="11">
        <f>IF(OR($A54="",$B$3="",N($B$7)=0),"",B54/$B$7)</f>
        <v/>
      </c>
      <c r="F54">
        <f>IF(OR($A54="",$B$3=""),"",IF(AND(C54=0,B54&gt;0),"New",IF(AND(C54&gt;0,B54=0),"Lost",IF(B54&gt;C54,"Up",IF(B54&lt;C54,"Down","Same")))))</f>
        <v/>
      </c>
    </row>
    <row r="55">
      <c r="A55" s="14" t="n"/>
      <c r="B55" s="10">
        <f>IF(OR($A55="",$B$3=""),"",SUMIFS('Your data'!$F$2:$F$2000,'Your data'!$C$2:$C$2000,$A55,'Your data'!$A$2:$A$2000,"&gt;="&amp;$B$3,'Your data'!$A$2:$A$2000,"&lt;"&amp;EDATE($B$3,1)))</f>
        <v/>
      </c>
      <c r="C55" s="10">
        <f>IF(OR($A55="",$B$3=""),"",SUMIFS('Your data'!$F$2:$F$2000,'Your data'!$C$2:$C$2000,$A55,'Your data'!$A$2:$A$2000,"&gt;="&amp;EDATE($B$3,-1),'Your data'!$A$2:$A$2000,"&lt;"&amp;$B$3))</f>
        <v/>
      </c>
      <c r="D55" s="10">
        <f>IF(OR($A55="",$B$3=""),"",B55-C55)</f>
        <v/>
      </c>
      <c r="E55" s="11">
        <f>IF(OR($A55="",$B$3="",N($B$7)=0),"",B55/$B$7)</f>
        <v/>
      </c>
      <c r="F55">
        <f>IF(OR($A55="",$B$3=""),"",IF(AND(C55=0,B55&gt;0),"New",IF(AND(C55&gt;0,B55=0),"Lost",IF(B55&gt;C55,"Up",IF(B55&lt;C55,"Down","Same")))))</f>
        <v/>
      </c>
    </row>
    <row r="56">
      <c r="A56" s="14" t="n"/>
      <c r="B56" s="10">
        <f>IF(OR($A56="",$B$3=""),"",SUMIFS('Your data'!$F$2:$F$2000,'Your data'!$C$2:$C$2000,$A56,'Your data'!$A$2:$A$2000,"&gt;="&amp;$B$3,'Your data'!$A$2:$A$2000,"&lt;"&amp;EDATE($B$3,1)))</f>
        <v/>
      </c>
      <c r="C56" s="10">
        <f>IF(OR($A56="",$B$3=""),"",SUMIFS('Your data'!$F$2:$F$2000,'Your data'!$C$2:$C$2000,$A56,'Your data'!$A$2:$A$2000,"&gt;="&amp;EDATE($B$3,-1),'Your data'!$A$2:$A$2000,"&lt;"&amp;$B$3))</f>
        <v/>
      </c>
      <c r="D56" s="10">
        <f>IF(OR($A56="",$B$3=""),"",B56-C56)</f>
        <v/>
      </c>
      <c r="E56" s="11">
        <f>IF(OR($A56="",$B$3="",N($B$7)=0),"",B56/$B$7)</f>
        <v/>
      </c>
      <c r="F56">
        <f>IF(OR($A56="",$B$3=""),"",IF(AND(C56=0,B56&gt;0),"New",IF(AND(C56&gt;0,B56=0),"Lost",IF(B56&gt;C56,"Up",IF(B56&lt;C56,"Down","Same")))))</f>
        <v/>
      </c>
    </row>
    <row r="57">
      <c r="A57" s="14" t="n"/>
      <c r="B57" s="10">
        <f>IF(OR($A57="",$B$3=""),"",SUMIFS('Your data'!$F$2:$F$2000,'Your data'!$C$2:$C$2000,$A57,'Your data'!$A$2:$A$2000,"&gt;="&amp;$B$3,'Your data'!$A$2:$A$2000,"&lt;"&amp;EDATE($B$3,1)))</f>
        <v/>
      </c>
      <c r="C57" s="10">
        <f>IF(OR($A57="",$B$3=""),"",SUMIFS('Your data'!$F$2:$F$2000,'Your data'!$C$2:$C$2000,$A57,'Your data'!$A$2:$A$2000,"&gt;="&amp;EDATE($B$3,-1),'Your data'!$A$2:$A$2000,"&lt;"&amp;$B$3))</f>
        <v/>
      </c>
      <c r="D57" s="10">
        <f>IF(OR($A57="",$B$3=""),"",B57-C57)</f>
        <v/>
      </c>
      <c r="E57" s="11">
        <f>IF(OR($A57="",$B$3="",N($B$7)=0),"",B57/$B$7)</f>
        <v/>
      </c>
      <c r="F57">
        <f>IF(OR($A57="",$B$3=""),"",IF(AND(C57=0,B57&gt;0),"New",IF(AND(C57&gt;0,B57=0),"Lost",IF(B57&gt;C57,"Up",IF(B57&lt;C57,"Down","Same")))))</f>
        <v/>
      </c>
    </row>
    <row r="58">
      <c r="A58" s="14" t="n"/>
      <c r="B58" s="10">
        <f>IF(OR($A58="",$B$3=""),"",SUMIFS('Your data'!$F$2:$F$2000,'Your data'!$C$2:$C$2000,$A58,'Your data'!$A$2:$A$2000,"&gt;="&amp;$B$3,'Your data'!$A$2:$A$2000,"&lt;"&amp;EDATE($B$3,1)))</f>
        <v/>
      </c>
      <c r="C58" s="10">
        <f>IF(OR($A58="",$B$3=""),"",SUMIFS('Your data'!$F$2:$F$2000,'Your data'!$C$2:$C$2000,$A58,'Your data'!$A$2:$A$2000,"&gt;="&amp;EDATE($B$3,-1),'Your data'!$A$2:$A$2000,"&lt;"&amp;$B$3))</f>
        <v/>
      </c>
      <c r="D58" s="10">
        <f>IF(OR($A58="",$B$3=""),"",B58-C58)</f>
        <v/>
      </c>
      <c r="E58" s="11">
        <f>IF(OR($A58="",$B$3="",N($B$7)=0),"",B58/$B$7)</f>
        <v/>
      </c>
      <c r="F58">
        <f>IF(OR($A58="",$B$3=""),"",IF(AND(C58=0,B58&gt;0),"New",IF(AND(C58&gt;0,B58=0),"Lost",IF(B58&gt;C58,"Up",IF(B58&lt;C58,"Down","Same")))))</f>
        <v/>
      </c>
    </row>
    <row r="59">
      <c r="A59" s="14" t="n"/>
      <c r="B59" s="10">
        <f>IF(OR($A59="",$B$3=""),"",SUMIFS('Your data'!$F$2:$F$2000,'Your data'!$C$2:$C$2000,$A59,'Your data'!$A$2:$A$2000,"&gt;="&amp;$B$3,'Your data'!$A$2:$A$2000,"&lt;"&amp;EDATE($B$3,1)))</f>
        <v/>
      </c>
      <c r="C59" s="10">
        <f>IF(OR($A59="",$B$3=""),"",SUMIFS('Your data'!$F$2:$F$2000,'Your data'!$C$2:$C$2000,$A59,'Your data'!$A$2:$A$2000,"&gt;="&amp;EDATE($B$3,-1),'Your data'!$A$2:$A$2000,"&lt;"&amp;$B$3))</f>
        <v/>
      </c>
      <c r="D59" s="10">
        <f>IF(OR($A59="",$B$3=""),"",B59-C59)</f>
        <v/>
      </c>
      <c r="E59" s="11">
        <f>IF(OR($A59="",$B$3="",N($B$7)=0),"",B59/$B$7)</f>
        <v/>
      </c>
      <c r="F59">
        <f>IF(OR($A59="",$B$3=""),"",IF(AND(C59=0,B59&gt;0),"New",IF(AND(C59&gt;0,B59=0),"Lost",IF(B59&gt;C59,"Up",IF(B59&lt;C59,"Down","Same")))))</f>
        <v/>
      </c>
    </row>
    <row r="60">
      <c r="A60" s="14" t="n"/>
      <c r="B60" s="10">
        <f>IF(OR($A60="",$B$3=""),"",SUMIFS('Your data'!$F$2:$F$2000,'Your data'!$C$2:$C$2000,$A60,'Your data'!$A$2:$A$2000,"&gt;="&amp;$B$3,'Your data'!$A$2:$A$2000,"&lt;"&amp;EDATE($B$3,1)))</f>
        <v/>
      </c>
      <c r="C60" s="10">
        <f>IF(OR($A60="",$B$3=""),"",SUMIFS('Your data'!$F$2:$F$2000,'Your data'!$C$2:$C$2000,$A60,'Your data'!$A$2:$A$2000,"&gt;="&amp;EDATE($B$3,-1),'Your data'!$A$2:$A$2000,"&lt;"&amp;$B$3))</f>
        <v/>
      </c>
      <c r="D60" s="10">
        <f>IF(OR($A60="",$B$3=""),"",B60-C60)</f>
        <v/>
      </c>
      <c r="E60" s="11">
        <f>IF(OR($A60="",$B$3="",N($B$7)=0),"",B60/$B$7)</f>
        <v/>
      </c>
      <c r="F60">
        <f>IF(OR($A60="",$B$3=""),"",IF(AND(C60=0,B60&gt;0),"New",IF(AND(C60&gt;0,B60=0),"Lost",IF(B60&gt;C60,"Up",IF(B60&lt;C60,"Down","Same")))))</f>
        <v/>
      </c>
    </row>
    <row r="61">
      <c r="A61" s="14" t="n"/>
      <c r="B61" s="10">
        <f>IF(OR($A61="",$B$3=""),"",SUMIFS('Your data'!$F$2:$F$2000,'Your data'!$C$2:$C$2000,$A61,'Your data'!$A$2:$A$2000,"&gt;="&amp;$B$3,'Your data'!$A$2:$A$2000,"&lt;"&amp;EDATE($B$3,1)))</f>
        <v/>
      </c>
      <c r="C61" s="10">
        <f>IF(OR($A61="",$B$3=""),"",SUMIFS('Your data'!$F$2:$F$2000,'Your data'!$C$2:$C$2000,$A61,'Your data'!$A$2:$A$2000,"&gt;="&amp;EDATE($B$3,-1),'Your data'!$A$2:$A$2000,"&lt;"&amp;$B$3))</f>
        <v/>
      </c>
      <c r="D61" s="10">
        <f>IF(OR($A61="",$B$3=""),"",B61-C61)</f>
        <v/>
      </c>
      <c r="E61" s="11">
        <f>IF(OR($A61="",$B$3="",N($B$7)=0),"",B61/$B$7)</f>
        <v/>
      </c>
      <c r="F61">
        <f>IF(OR($A61="",$B$3=""),"",IF(AND(C61=0,B61&gt;0),"New",IF(AND(C61&gt;0,B61=0),"Lost",IF(B61&gt;C61,"Up",IF(B61&lt;C61,"Down","Same")))))</f>
        <v/>
      </c>
    </row>
    <row r="62">
      <c r="A62" s="14" t="n"/>
      <c r="B62" s="10">
        <f>IF(OR($A62="",$B$3=""),"",SUMIFS('Your data'!$F$2:$F$2000,'Your data'!$C$2:$C$2000,$A62,'Your data'!$A$2:$A$2000,"&gt;="&amp;$B$3,'Your data'!$A$2:$A$2000,"&lt;"&amp;EDATE($B$3,1)))</f>
        <v/>
      </c>
      <c r="C62" s="10">
        <f>IF(OR($A62="",$B$3=""),"",SUMIFS('Your data'!$F$2:$F$2000,'Your data'!$C$2:$C$2000,$A62,'Your data'!$A$2:$A$2000,"&gt;="&amp;EDATE($B$3,-1),'Your data'!$A$2:$A$2000,"&lt;"&amp;$B$3))</f>
        <v/>
      </c>
      <c r="D62" s="10">
        <f>IF(OR($A62="",$B$3=""),"",B62-C62)</f>
        <v/>
      </c>
      <c r="E62" s="11">
        <f>IF(OR($A62="",$B$3="",N($B$7)=0),"",B62/$B$7)</f>
        <v/>
      </c>
      <c r="F62">
        <f>IF(OR($A62="",$B$3=""),"",IF(AND(C62=0,B62&gt;0),"New",IF(AND(C62&gt;0,B62=0),"Lost",IF(B62&gt;C62,"Up",IF(B62&lt;C62,"Down","Same")))))</f>
        <v/>
      </c>
    </row>
    <row r="63">
      <c r="A63" s="14" t="n"/>
      <c r="B63" s="10">
        <f>IF(OR($A63="",$B$3=""),"",SUMIFS('Your data'!$F$2:$F$2000,'Your data'!$C$2:$C$2000,$A63,'Your data'!$A$2:$A$2000,"&gt;="&amp;$B$3,'Your data'!$A$2:$A$2000,"&lt;"&amp;EDATE($B$3,1)))</f>
        <v/>
      </c>
      <c r="C63" s="10">
        <f>IF(OR($A63="",$B$3=""),"",SUMIFS('Your data'!$F$2:$F$2000,'Your data'!$C$2:$C$2000,$A63,'Your data'!$A$2:$A$2000,"&gt;="&amp;EDATE($B$3,-1),'Your data'!$A$2:$A$2000,"&lt;"&amp;$B$3))</f>
        <v/>
      </c>
      <c r="D63" s="10">
        <f>IF(OR($A63="",$B$3=""),"",B63-C63)</f>
        <v/>
      </c>
      <c r="E63" s="11">
        <f>IF(OR($A63="",$B$3="",N($B$7)=0),"",B63/$B$7)</f>
        <v/>
      </c>
      <c r="F63">
        <f>IF(OR($A63="",$B$3=""),"",IF(AND(C63=0,B63&gt;0),"New",IF(AND(C63&gt;0,B63=0),"Lost",IF(B63&gt;C63,"Up",IF(B63&lt;C63,"Down","Same")))))</f>
        <v/>
      </c>
    </row>
    <row r="64">
      <c r="A64" s="14" t="n"/>
      <c r="B64" s="10">
        <f>IF(OR($A64="",$B$3=""),"",SUMIFS('Your data'!$F$2:$F$2000,'Your data'!$C$2:$C$2000,$A64,'Your data'!$A$2:$A$2000,"&gt;="&amp;$B$3,'Your data'!$A$2:$A$2000,"&lt;"&amp;EDATE($B$3,1)))</f>
        <v/>
      </c>
      <c r="C64" s="10">
        <f>IF(OR($A64="",$B$3=""),"",SUMIFS('Your data'!$F$2:$F$2000,'Your data'!$C$2:$C$2000,$A64,'Your data'!$A$2:$A$2000,"&gt;="&amp;EDATE($B$3,-1),'Your data'!$A$2:$A$2000,"&lt;"&amp;$B$3))</f>
        <v/>
      </c>
      <c r="D64" s="10">
        <f>IF(OR($A64="",$B$3=""),"",B64-C64)</f>
        <v/>
      </c>
      <c r="E64" s="11">
        <f>IF(OR($A64="",$B$3="",N($B$7)=0),"",B64/$B$7)</f>
        <v/>
      </c>
      <c r="F64">
        <f>IF(OR($A64="",$B$3=""),"",IF(AND(C64=0,B64&gt;0),"New",IF(AND(C64&gt;0,B64=0),"Lost",IF(B64&gt;C64,"Up",IF(B64&lt;C64,"Down","Same")))))</f>
        <v/>
      </c>
    </row>
    <row r="65">
      <c r="A65" s="14" t="n"/>
      <c r="B65" s="10">
        <f>IF(OR($A65="",$B$3=""),"",SUMIFS('Your data'!$F$2:$F$2000,'Your data'!$C$2:$C$2000,$A65,'Your data'!$A$2:$A$2000,"&gt;="&amp;$B$3,'Your data'!$A$2:$A$2000,"&lt;"&amp;EDATE($B$3,1)))</f>
        <v/>
      </c>
      <c r="C65" s="10">
        <f>IF(OR($A65="",$B$3=""),"",SUMIFS('Your data'!$F$2:$F$2000,'Your data'!$C$2:$C$2000,$A65,'Your data'!$A$2:$A$2000,"&gt;="&amp;EDATE($B$3,-1),'Your data'!$A$2:$A$2000,"&lt;"&amp;$B$3))</f>
        <v/>
      </c>
      <c r="D65" s="10">
        <f>IF(OR($A65="",$B$3=""),"",B65-C65)</f>
        <v/>
      </c>
      <c r="E65" s="11">
        <f>IF(OR($A65="",$B$3="",N($B$7)=0),"",B65/$B$7)</f>
        <v/>
      </c>
      <c r="F65">
        <f>IF(OR($A65="",$B$3=""),"",IF(AND(C65=0,B65&gt;0),"New",IF(AND(C65&gt;0,B65=0),"Lost",IF(B65&gt;C65,"Up",IF(B65&lt;C65,"Down","Same")))))</f>
        <v/>
      </c>
    </row>
    <row r="66">
      <c r="A66" s="14" t="n"/>
      <c r="B66" s="10">
        <f>IF(OR($A66="",$B$3=""),"",SUMIFS('Your data'!$F$2:$F$2000,'Your data'!$C$2:$C$2000,$A66,'Your data'!$A$2:$A$2000,"&gt;="&amp;$B$3,'Your data'!$A$2:$A$2000,"&lt;"&amp;EDATE($B$3,1)))</f>
        <v/>
      </c>
      <c r="C66" s="10">
        <f>IF(OR($A66="",$B$3=""),"",SUMIFS('Your data'!$F$2:$F$2000,'Your data'!$C$2:$C$2000,$A66,'Your data'!$A$2:$A$2000,"&gt;="&amp;EDATE($B$3,-1),'Your data'!$A$2:$A$2000,"&lt;"&amp;$B$3))</f>
        <v/>
      </c>
      <c r="D66" s="10">
        <f>IF(OR($A66="",$B$3=""),"",B66-C66)</f>
        <v/>
      </c>
      <c r="E66" s="11">
        <f>IF(OR($A66="",$B$3="",N($B$7)=0),"",B66/$B$7)</f>
        <v/>
      </c>
      <c r="F66">
        <f>IF(OR($A66="",$B$3=""),"",IF(AND(C66=0,B66&gt;0),"New",IF(AND(C66&gt;0,B66=0),"Lost",IF(B66&gt;C66,"Up",IF(B66&lt;C66,"Down","Same")))))</f>
        <v/>
      </c>
    </row>
    <row r="67">
      <c r="A67" s="14" t="n"/>
      <c r="B67" s="10">
        <f>IF(OR($A67="",$B$3=""),"",SUMIFS('Your data'!$F$2:$F$2000,'Your data'!$C$2:$C$2000,$A67,'Your data'!$A$2:$A$2000,"&gt;="&amp;$B$3,'Your data'!$A$2:$A$2000,"&lt;"&amp;EDATE($B$3,1)))</f>
        <v/>
      </c>
      <c r="C67" s="10">
        <f>IF(OR($A67="",$B$3=""),"",SUMIFS('Your data'!$F$2:$F$2000,'Your data'!$C$2:$C$2000,$A67,'Your data'!$A$2:$A$2000,"&gt;="&amp;EDATE($B$3,-1),'Your data'!$A$2:$A$2000,"&lt;"&amp;$B$3))</f>
        <v/>
      </c>
      <c r="D67" s="10">
        <f>IF(OR($A67="",$B$3=""),"",B67-C67)</f>
        <v/>
      </c>
      <c r="E67" s="11">
        <f>IF(OR($A67="",$B$3="",N($B$7)=0),"",B67/$B$7)</f>
        <v/>
      </c>
      <c r="F67">
        <f>IF(OR($A67="",$B$3=""),"",IF(AND(C67=0,B67&gt;0),"New",IF(AND(C67&gt;0,B67=0),"Lost",IF(B67&gt;C67,"Up",IF(B67&lt;C67,"Down","Same")))))</f>
        <v/>
      </c>
    </row>
    <row r="68">
      <c r="A68" s="14" t="n"/>
      <c r="B68" s="10">
        <f>IF(OR($A68="",$B$3=""),"",SUMIFS('Your data'!$F$2:$F$2000,'Your data'!$C$2:$C$2000,$A68,'Your data'!$A$2:$A$2000,"&gt;="&amp;$B$3,'Your data'!$A$2:$A$2000,"&lt;"&amp;EDATE($B$3,1)))</f>
        <v/>
      </c>
      <c r="C68" s="10">
        <f>IF(OR($A68="",$B$3=""),"",SUMIFS('Your data'!$F$2:$F$2000,'Your data'!$C$2:$C$2000,$A68,'Your data'!$A$2:$A$2000,"&gt;="&amp;EDATE($B$3,-1),'Your data'!$A$2:$A$2000,"&lt;"&amp;$B$3))</f>
        <v/>
      </c>
      <c r="D68" s="10">
        <f>IF(OR($A68="",$B$3=""),"",B68-C68)</f>
        <v/>
      </c>
      <c r="E68" s="11">
        <f>IF(OR($A68="",$B$3="",N($B$7)=0),"",B68/$B$7)</f>
        <v/>
      </c>
      <c r="F68">
        <f>IF(OR($A68="",$B$3=""),"",IF(AND(C68=0,B68&gt;0),"New",IF(AND(C68&gt;0,B68=0),"Lost",IF(B68&gt;C68,"Up",IF(B68&lt;C68,"Down","Same")))))</f>
        <v/>
      </c>
    </row>
    <row r="69">
      <c r="A69" s="14" t="n"/>
      <c r="B69" s="10">
        <f>IF(OR($A69="",$B$3=""),"",SUMIFS('Your data'!$F$2:$F$2000,'Your data'!$C$2:$C$2000,$A69,'Your data'!$A$2:$A$2000,"&gt;="&amp;$B$3,'Your data'!$A$2:$A$2000,"&lt;"&amp;EDATE($B$3,1)))</f>
        <v/>
      </c>
      <c r="C69" s="10">
        <f>IF(OR($A69="",$B$3=""),"",SUMIFS('Your data'!$F$2:$F$2000,'Your data'!$C$2:$C$2000,$A69,'Your data'!$A$2:$A$2000,"&gt;="&amp;EDATE($B$3,-1),'Your data'!$A$2:$A$2000,"&lt;"&amp;$B$3))</f>
        <v/>
      </c>
      <c r="D69" s="10">
        <f>IF(OR($A69="",$B$3=""),"",B69-C69)</f>
        <v/>
      </c>
      <c r="E69" s="11">
        <f>IF(OR($A69="",$B$3="",N($B$7)=0),"",B69/$B$7)</f>
        <v/>
      </c>
      <c r="F69">
        <f>IF(OR($A69="",$B$3=""),"",IF(AND(C69=0,B69&gt;0),"New",IF(AND(C69&gt;0,B69=0),"Lost",IF(B69&gt;C69,"Up",IF(B69&lt;C69,"Down","Same")))))</f>
        <v/>
      </c>
    </row>
    <row r="70">
      <c r="A70" s="14" t="n"/>
      <c r="B70" s="10">
        <f>IF(OR($A70="",$B$3=""),"",SUMIFS('Your data'!$F$2:$F$2000,'Your data'!$C$2:$C$2000,$A70,'Your data'!$A$2:$A$2000,"&gt;="&amp;$B$3,'Your data'!$A$2:$A$2000,"&lt;"&amp;EDATE($B$3,1)))</f>
        <v/>
      </c>
      <c r="C70" s="10">
        <f>IF(OR($A70="",$B$3=""),"",SUMIFS('Your data'!$F$2:$F$2000,'Your data'!$C$2:$C$2000,$A70,'Your data'!$A$2:$A$2000,"&gt;="&amp;EDATE($B$3,-1),'Your data'!$A$2:$A$2000,"&lt;"&amp;$B$3))</f>
        <v/>
      </c>
      <c r="D70" s="10">
        <f>IF(OR($A70="",$B$3=""),"",B70-C70)</f>
        <v/>
      </c>
      <c r="E70" s="11">
        <f>IF(OR($A70="",$B$3="",N($B$7)=0),"",B70/$B$7)</f>
        <v/>
      </c>
      <c r="F70">
        <f>IF(OR($A70="",$B$3=""),"",IF(AND(C70=0,B70&gt;0),"New",IF(AND(C70&gt;0,B70=0),"Lost",IF(B70&gt;C70,"Up",IF(B70&lt;C70,"Down","Same")))))</f>
        <v/>
      </c>
    </row>
    <row r="71">
      <c r="A71" s="14" t="n"/>
      <c r="B71" s="10">
        <f>IF(OR($A71="",$B$3=""),"",SUMIFS('Your data'!$F$2:$F$2000,'Your data'!$C$2:$C$2000,$A71,'Your data'!$A$2:$A$2000,"&gt;="&amp;$B$3,'Your data'!$A$2:$A$2000,"&lt;"&amp;EDATE($B$3,1)))</f>
        <v/>
      </c>
      <c r="C71" s="10">
        <f>IF(OR($A71="",$B$3=""),"",SUMIFS('Your data'!$F$2:$F$2000,'Your data'!$C$2:$C$2000,$A71,'Your data'!$A$2:$A$2000,"&gt;="&amp;EDATE($B$3,-1),'Your data'!$A$2:$A$2000,"&lt;"&amp;$B$3))</f>
        <v/>
      </c>
      <c r="D71" s="10">
        <f>IF(OR($A71="",$B$3=""),"",B71-C71)</f>
        <v/>
      </c>
      <c r="E71" s="11">
        <f>IF(OR($A71="",$B$3="",N($B$7)=0),"",B71/$B$7)</f>
        <v/>
      </c>
      <c r="F71">
        <f>IF(OR($A71="",$B$3=""),"",IF(AND(C71=0,B71&gt;0),"New",IF(AND(C71&gt;0,B71=0),"Lost",IF(B71&gt;C71,"Up",IF(B71&lt;C71,"Down","Same")))))</f>
        <v/>
      </c>
    </row>
    <row r="72">
      <c r="A72" s="14" t="n"/>
      <c r="B72" s="10">
        <f>IF(OR($A72="",$B$3=""),"",SUMIFS('Your data'!$F$2:$F$2000,'Your data'!$C$2:$C$2000,$A72,'Your data'!$A$2:$A$2000,"&gt;="&amp;$B$3,'Your data'!$A$2:$A$2000,"&lt;"&amp;EDATE($B$3,1)))</f>
        <v/>
      </c>
      <c r="C72" s="10">
        <f>IF(OR($A72="",$B$3=""),"",SUMIFS('Your data'!$F$2:$F$2000,'Your data'!$C$2:$C$2000,$A72,'Your data'!$A$2:$A$2000,"&gt;="&amp;EDATE($B$3,-1),'Your data'!$A$2:$A$2000,"&lt;"&amp;$B$3))</f>
        <v/>
      </c>
      <c r="D72" s="10">
        <f>IF(OR($A72="",$B$3=""),"",B72-C72)</f>
        <v/>
      </c>
      <c r="E72" s="11">
        <f>IF(OR($A72="",$B$3="",N($B$7)=0),"",B72/$B$7)</f>
        <v/>
      </c>
      <c r="F72">
        <f>IF(OR($A72="",$B$3=""),"",IF(AND(C72=0,B72&gt;0),"New",IF(AND(C72&gt;0,B72=0),"Lost",IF(B72&gt;C72,"Up",IF(B72&lt;C72,"Down","Same")))))</f>
        <v/>
      </c>
    </row>
    <row r="73">
      <c r="A73" s="14" t="n"/>
      <c r="B73" s="10">
        <f>IF(OR($A73="",$B$3=""),"",SUMIFS('Your data'!$F$2:$F$2000,'Your data'!$C$2:$C$2000,$A73,'Your data'!$A$2:$A$2000,"&gt;="&amp;$B$3,'Your data'!$A$2:$A$2000,"&lt;"&amp;EDATE($B$3,1)))</f>
        <v/>
      </c>
      <c r="C73" s="10">
        <f>IF(OR($A73="",$B$3=""),"",SUMIFS('Your data'!$F$2:$F$2000,'Your data'!$C$2:$C$2000,$A73,'Your data'!$A$2:$A$2000,"&gt;="&amp;EDATE($B$3,-1),'Your data'!$A$2:$A$2000,"&lt;"&amp;$B$3))</f>
        <v/>
      </c>
      <c r="D73" s="10">
        <f>IF(OR($A73="",$B$3=""),"",B73-C73)</f>
        <v/>
      </c>
      <c r="E73" s="11">
        <f>IF(OR($A73="",$B$3="",N($B$7)=0),"",B73/$B$7)</f>
        <v/>
      </c>
      <c r="F73">
        <f>IF(OR($A73="",$B$3=""),"",IF(AND(C73=0,B73&gt;0),"New",IF(AND(C73&gt;0,B73=0),"Lost",IF(B73&gt;C73,"Up",IF(B73&lt;C73,"Down","Same")))))</f>
        <v/>
      </c>
    </row>
    <row r="74">
      <c r="A74" s="14" t="n"/>
      <c r="B74" s="10">
        <f>IF(OR($A74="",$B$3=""),"",SUMIFS('Your data'!$F$2:$F$2000,'Your data'!$C$2:$C$2000,$A74,'Your data'!$A$2:$A$2000,"&gt;="&amp;$B$3,'Your data'!$A$2:$A$2000,"&lt;"&amp;EDATE($B$3,1)))</f>
        <v/>
      </c>
      <c r="C74" s="10">
        <f>IF(OR($A74="",$B$3=""),"",SUMIFS('Your data'!$F$2:$F$2000,'Your data'!$C$2:$C$2000,$A74,'Your data'!$A$2:$A$2000,"&gt;="&amp;EDATE($B$3,-1),'Your data'!$A$2:$A$2000,"&lt;"&amp;$B$3))</f>
        <v/>
      </c>
      <c r="D74" s="10">
        <f>IF(OR($A74="",$B$3=""),"",B74-C74)</f>
        <v/>
      </c>
      <c r="E74" s="11">
        <f>IF(OR($A74="",$B$3="",N($B$7)=0),"",B74/$B$7)</f>
        <v/>
      </c>
      <c r="F74">
        <f>IF(OR($A74="",$B$3=""),"",IF(AND(C74=0,B74&gt;0),"New",IF(AND(C74&gt;0,B74=0),"Lost",IF(B74&gt;C74,"Up",IF(B74&lt;C74,"Down","Same")))))</f>
        <v/>
      </c>
    </row>
    <row r="75">
      <c r="A75" s="14" t="n"/>
      <c r="B75" s="10">
        <f>IF(OR($A75="",$B$3=""),"",SUMIFS('Your data'!$F$2:$F$2000,'Your data'!$C$2:$C$2000,$A75,'Your data'!$A$2:$A$2000,"&gt;="&amp;$B$3,'Your data'!$A$2:$A$2000,"&lt;"&amp;EDATE($B$3,1)))</f>
        <v/>
      </c>
      <c r="C75" s="10">
        <f>IF(OR($A75="",$B$3=""),"",SUMIFS('Your data'!$F$2:$F$2000,'Your data'!$C$2:$C$2000,$A75,'Your data'!$A$2:$A$2000,"&gt;="&amp;EDATE($B$3,-1),'Your data'!$A$2:$A$2000,"&lt;"&amp;$B$3))</f>
        <v/>
      </c>
      <c r="D75" s="10">
        <f>IF(OR($A75="",$B$3=""),"",B75-C75)</f>
        <v/>
      </c>
      <c r="E75" s="11">
        <f>IF(OR($A75="",$B$3="",N($B$7)=0),"",B75/$B$7)</f>
        <v/>
      </c>
      <c r="F75">
        <f>IF(OR($A75="",$B$3=""),"",IF(AND(C75=0,B75&gt;0),"New",IF(AND(C75&gt;0,B75=0),"Lost",IF(B75&gt;C75,"Up",IF(B75&lt;C75,"Down","Same")))))</f>
        <v/>
      </c>
    </row>
    <row r="76">
      <c r="A76" s="14" t="n"/>
      <c r="B76" s="10">
        <f>IF(OR($A76="",$B$3=""),"",SUMIFS('Your data'!$F$2:$F$2000,'Your data'!$C$2:$C$2000,$A76,'Your data'!$A$2:$A$2000,"&gt;="&amp;$B$3,'Your data'!$A$2:$A$2000,"&lt;"&amp;EDATE($B$3,1)))</f>
        <v/>
      </c>
      <c r="C76" s="10">
        <f>IF(OR($A76="",$B$3=""),"",SUMIFS('Your data'!$F$2:$F$2000,'Your data'!$C$2:$C$2000,$A76,'Your data'!$A$2:$A$2000,"&gt;="&amp;EDATE($B$3,-1),'Your data'!$A$2:$A$2000,"&lt;"&amp;$B$3))</f>
        <v/>
      </c>
      <c r="D76" s="10">
        <f>IF(OR($A76="",$B$3=""),"",B76-C76)</f>
        <v/>
      </c>
      <c r="E76" s="11">
        <f>IF(OR($A76="",$B$3="",N($B$7)=0),"",B76/$B$7)</f>
        <v/>
      </c>
      <c r="F76">
        <f>IF(OR($A76="",$B$3=""),"",IF(AND(C76=0,B76&gt;0),"New",IF(AND(C76&gt;0,B76=0),"Lost",IF(B76&gt;C76,"Up",IF(B76&lt;C76,"Down","Same")))))</f>
        <v/>
      </c>
    </row>
    <row r="77">
      <c r="A77" s="14" t="n"/>
      <c r="B77" s="10">
        <f>IF(OR($A77="",$B$3=""),"",SUMIFS('Your data'!$F$2:$F$2000,'Your data'!$C$2:$C$2000,$A77,'Your data'!$A$2:$A$2000,"&gt;="&amp;$B$3,'Your data'!$A$2:$A$2000,"&lt;"&amp;EDATE($B$3,1)))</f>
        <v/>
      </c>
      <c r="C77" s="10">
        <f>IF(OR($A77="",$B$3=""),"",SUMIFS('Your data'!$F$2:$F$2000,'Your data'!$C$2:$C$2000,$A77,'Your data'!$A$2:$A$2000,"&gt;="&amp;EDATE($B$3,-1),'Your data'!$A$2:$A$2000,"&lt;"&amp;$B$3))</f>
        <v/>
      </c>
      <c r="D77" s="10">
        <f>IF(OR($A77="",$B$3=""),"",B77-C77)</f>
        <v/>
      </c>
      <c r="E77" s="11">
        <f>IF(OR($A77="",$B$3="",N($B$7)=0),"",B77/$B$7)</f>
        <v/>
      </c>
      <c r="F77">
        <f>IF(OR($A77="",$B$3=""),"",IF(AND(C77=0,B77&gt;0),"New",IF(AND(C77&gt;0,B77=0),"Lost",IF(B77&gt;C77,"Up",IF(B77&lt;C77,"Down","Same")))))</f>
        <v/>
      </c>
    </row>
    <row r="78">
      <c r="A78" s="14" t="n"/>
      <c r="B78" s="10">
        <f>IF(OR($A78="",$B$3=""),"",SUMIFS('Your data'!$F$2:$F$2000,'Your data'!$C$2:$C$2000,$A78,'Your data'!$A$2:$A$2000,"&gt;="&amp;$B$3,'Your data'!$A$2:$A$2000,"&lt;"&amp;EDATE($B$3,1)))</f>
        <v/>
      </c>
      <c r="C78" s="10">
        <f>IF(OR($A78="",$B$3=""),"",SUMIFS('Your data'!$F$2:$F$2000,'Your data'!$C$2:$C$2000,$A78,'Your data'!$A$2:$A$2000,"&gt;="&amp;EDATE($B$3,-1),'Your data'!$A$2:$A$2000,"&lt;"&amp;$B$3))</f>
        <v/>
      </c>
      <c r="D78" s="10">
        <f>IF(OR($A78="",$B$3=""),"",B78-C78)</f>
        <v/>
      </c>
      <c r="E78" s="11">
        <f>IF(OR($A78="",$B$3="",N($B$7)=0),"",B78/$B$7)</f>
        <v/>
      </c>
      <c r="F78">
        <f>IF(OR($A78="",$B$3=""),"",IF(AND(C78=0,B78&gt;0),"New",IF(AND(C78&gt;0,B78=0),"Lost",IF(B78&gt;C78,"Up",IF(B78&lt;C78,"Down","Same")))))</f>
        <v/>
      </c>
    </row>
    <row r="79">
      <c r="A79" s="14" t="n"/>
      <c r="B79" s="10">
        <f>IF(OR($A79="",$B$3=""),"",SUMIFS('Your data'!$F$2:$F$2000,'Your data'!$C$2:$C$2000,$A79,'Your data'!$A$2:$A$2000,"&gt;="&amp;$B$3,'Your data'!$A$2:$A$2000,"&lt;"&amp;EDATE($B$3,1)))</f>
        <v/>
      </c>
      <c r="C79" s="10">
        <f>IF(OR($A79="",$B$3=""),"",SUMIFS('Your data'!$F$2:$F$2000,'Your data'!$C$2:$C$2000,$A79,'Your data'!$A$2:$A$2000,"&gt;="&amp;EDATE($B$3,-1),'Your data'!$A$2:$A$2000,"&lt;"&amp;$B$3))</f>
        <v/>
      </c>
      <c r="D79" s="10">
        <f>IF(OR($A79="",$B$3=""),"",B79-C79)</f>
        <v/>
      </c>
      <c r="E79" s="11">
        <f>IF(OR($A79="",$B$3="",N($B$7)=0),"",B79/$B$7)</f>
        <v/>
      </c>
      <c r="F79">
        <f>IF(OR($A79="",$B$3=""),"",IF(AND(C79=0,B79&gt;0),"New",IF(AND(C79&gt;0,B79=0),"Lost",IF(B79&gt;C79,"Up",IF(B79&lt;C79,"Down","Same")))))</f>
        <v/>
      </c>
    </row>
    <row r="80">
      <c r="A80" s="14" t="n"/>
      <c r="B80" s="10">
        <f>IF(OR($A80="",$B$3=""),"",SUMIFS('Your data'!$F$2:$F$2000,'Your data'!$C$2:$C$2000,$A80,'Your data'!$A$2:$A$2000,"&gt;="&amp;$B$3,'Your data'!$A$2:$A$2000,"&lt;"&amp;EDATE($B$3,1)))</f>
        <v/>
      </c>
      <c r="C80" s="10">
        <f>IF(OR($A80="",$B$3=""),"",SUMIFS('Your data'!$F$2:$F$2000,'Your data'!$C$2:$C$2000,$A80,'Your data'!$A$2:$A$2000,"&gt;="&amp;EDATE($B$3,-1),'Your data'!$A$2:$A$2000,"&lt;"&amp;$B$3))</f>
        <v/>
      </c>
      <c r="D80" s="10">
        <f>IF(OR($A80="",$B$3=""),"",B80-C80)</f>
        <v/>
      </c>
      <c r="E80" s="11">
        <f>IF(OR($A80="",$B$3="",N($B$7)=0),"",B80/$B$7)</f>
        <v/>
      </c>
      <c r="F80">
        <f>IF(OR($A80="",$B$3=""),"",IF(AND(C80=0,B80&gt;0),"New",IF(AND(C80&gt;0,B80=0),"Lost",IF(B80&gt;C80,"Up",IF(B80&lt;C80,"Down","Same")))))</f>
        <v/>
      </c>
    </row>
    <row r="81">
      <c r="A81" s="14" t="n"/>
      <c r="B81" s="10">
        <f>IF(OR($A81="",$B$3=""),"",SUMIFS('Your data'!$F$2:$F$2000,'Your data'!$C$2:$C$2000,$A81,'Your data'!$A$2:$A$2000,"&gt;="&amp;$B$3,'Your data'!$A$2:$A$2000,"&lt;"&amp;EDATE($B$3,1)))</f>
        <v/>
      </c>
      <c r="C81" s="10">
        <f>IF(OR($A81="",$B$3=""),"",SUMIFS('Your data'!$F$2:$F$2000,'Your data'!$C$2:$C$2000,$A81,'Your data'!$A$2:$A$2000,"&gt;="&amp;EDATE($B$3,-1),'Your data'!$A$2:$A$2000,"&lt;"&amp;$B$3))</f>
        <v/>
      </c>
      <c r="D81" s="10">
        <f>IF(OR($A81="",$B$3=""),"",B81-C81)</f>
        <v/>
      </c>
      <c r="E81" s="11">
        <f>IF(OR($A81="",$B$3="",N($B$7)=0),"",B81/$B$7)</f>
        <v/>
      </c>
      <c r="F81">
        <f>IF(OR($A81="",$B$3=""),"",IF(AND(C81=0,B81&gt;0),"New",IF(AND(C81&gt;0,B81=0),"Lost",IF(B81&gt;C81,"Up",IF(B81&lt;C81,"Down","Same")))))</f>
        <v/>
      </c>
    </row>
    <row r="82">
      <c r="A82" s="14" t="n"/>
      <c r="B82" s="10">
        <f>IF(OR($A82="",$B$3=""),"",SUMIFS('Your data'!$F$2:$F$2000,'Your data'!$C$2:$C$2000,$A82,'Your data'!$A$2:$A$2000,"&gt;="&amp;$B$3,'Your data'!$A$2:$A$2000,"&lt;"&amp;EDATE($B$3,1)))</f>
        <v/>
      </c>
      <c r="C82" s="10">
        <f>IF(OR($A82="",$B$3=""),"",SUMIFS('Your data'!$F$2:$F$2000,'Your data'!$C$2:$C$2000,$A82,'Your data'!$A$2:$A$2000,"&gt;="&amp;EDATE($B$3,-1),'Your data'!$A$2:$A$2000,"&lt;"&amp;$B$3))</f>
        <v/>
      </c>
      <c r="D82" s="10">
        <f>IF(OR($A82="",$B$3=""),"",B82-C82)</f>
        <v/>
      </c>
      <c r="E82" s="11">
        <f>IF(OR($A82="",$B$3="",N($B$7)=0),"",B82/$B$7)</f>
        <v/>
      </c>
      <c r="F82">
        <f>IF(OR($A82="",$B$3=""),"",IF(AND(C82=0,B82&gt;0),"New",IF(AND(C82&gt;0,B82=0),"Lost",IF(B82&gt;C82,"Up",IF(B82&lt;C82,"Down","Same")))))</f>
        <v/>
      </c>
    </row>
    <row r="83">
      <c r="A83" s="14" t="n"/>
      <c r="B83" s="10">
        <f>IF(OR($A83="",$B$3=""),"",SUMIFS('Your data'!$F$2:$F$2000,'Your data'!$C$2:$C$2000,$A83,'Your data'!$A$2:$A$2000,"&gt;="&amp;$B$3,'Your data'!$A$2:$A$2000,"&lt;"&amp;EDATE($B$3,1)))</f>
        <v/>
      </c>
      <c r="C83" s="10">
        <f>IF(OR($A83="",$B$3=""),"",SUMIFS('Your data'!$F$2:$F$2000,'Your data'!$C$2:$C$2000,$A83,'Your data'!$A$2:$A$2000,"&gt;="&amp;EDATE($B$3,-1),'Your data'!$A$2:$A$2000,"&lt;"&amp;$B$3))</f>
        <v/>
      </c>
      <c r="D83" s="10">
        <f>IF(OR($A83="",$B$3=""),"",B83-C83)</f>
        <v/>
      </c>
      <c r="E83" s="11">
        <f>IF(OR($A83="",$B$3="",N($B$7)=0),"",B83/$B$7)</f>
        <v/>
      </c>
      <c r="F83">
        <f>IF(OR($A83="",$B$3=""),"",IF(AND(C83=0,B83&gt;0),"New",IF(AND(C83&gt;0,B83=0),"Lost",IF(B83&gt;C83,"Up",IF(B83&lt;C83,"Down","Same")))))</f>
        <v/>
      </c>
    </row>
    <row r="84">
      <c r="A84" s="14" t="n"/>
      <c r="B84" s="10">
        <f>IF(OR($A84="",$B$3=""),"",SUMIFS('Your data'!$F$2:$F$2000,'Your data'!$C$2:$C$2000,$A84,'Your data'!$A$2:$A$2000,"&gt;="&amp;$B$3,'Your data'!$A$2:$A$2000,"&lt;"&amp;EDATE($B$3,1)))</f>
        <v/>
      </c>
      <c r="C84" s="10">
        <f>IF(OR($A84="",$B$3=""),"",SUMIFS('Your data'!$F$2:$F$2000,'Your data'!$C$2:$C$2000,$A84,'Your data'!$A$2:$A$2000,"&gt;="&amp;EDATE($B$3,-1),'Your data'!$A$2:$A$2000,"&lt;"&amp;$B$3))</f>
        <v/>
      </c>
      <c r="D84" s="10">
        <f>IF(OR($A84="",$B$3=""),"",B84-C84)</f>
        <v/>
      </c>
      <c r="E84" s="11">
        <f>IF(OR($A84="",$B$3="",N($B$7)=0),"",B84/$B$7)</f>
        <v/>
      </c>
      <c r="F84">
        <f>IF(OR($A84="",$B$3=""),"",IF(AND(C84=0,B84&gt;0),"New",IF(AND(C84&gt;0,B84=0),"Lost",IF(B84&gt;C84,"Up",IF(B84&lt;C84,"Down","Same")))))</f>
        <v/>
      </c>
    </row>
    <row r="85">
      <c r="A85" s="14" t="n"/>
      <c r="B85" s="10">
        <f>IF(OR($A85="",$B$3=""),"",SUMIFS('Your data'!$F$2:$F$2000,'Your data'!$C$2:$C$2000,$A85,'Your data'!$A$2:$A$2000,"&gt;="&amp;$B$3,'Your data'!$A$2:$A$2000,"&lt;"&amp;EDATE($B$3,1)))</f>
        <v/>
      </c>
      <c r="C85" s="10">
        <f>IF(OR($A85="",$B$3=""),"",SUMIFS('Your data'!$F$2:$F$2000,'Your data'!$C$2:$C$2000,$A85,'Your data'!$A$2:$A$2000,"&gt;="&amp;EDATE($B$3,-1),'Your data'!$A$2:$A$2000,"&lt;"&amp;$B$3))</f>
        <v/>
      </c>
      <c r="D85" s="10">
        <f>IF(OR($A85="",$B$3=""),"",B85-C85)</f>
        <v/>
      </c>
      <c r="E85" s="11">
        <f>IF(OR($A85="",$B$3="",N($B$7)=0),"",B85/$B$7)</f>
        <v/>
      </c>
      <c r="F85">
        <f>IF(OR($A85="",$B$3=""),"",IF(AND(C85=0,B85&gt;0),"New",IF(AND(C85&gt;0,B85=0),"Lost",IF(B85&gt;C85,"Up",IF(B85&lt;C85,"Down","Same")))))</f>
        <v/>
      </c>
    </row>
    <row r="86">
      <c r="A86" s="14" t="n"/>
      <c r="B86" s="10">
        <f>IF(OR($A86="",$B$3=""),"",SUMIFS('Your data'!$F$2:$F$2000,'Your data'!$C$2:$C$2000,$A86,'Your data'!$A$2:$A$2000,"&gt;="&amp;$B$3,'Your data'!$A$2:$A$2000,"&lt;"&amp;EDATE($B$3,1)))</f>
        <v/>
      </c>
      <c r="C86" s="10">
        <f>IF(OR($A86="",$B$3=""),"",SUMIFS('Your data'!$F$2:$F$2000,'Your data'!$C$2:$C$2000,$A86,'Your data'!$A$2:$A$2000,"&gt;="&amp;EDATE($B$3,-1),'Your data'!$A$2:$A$2000,"&lt;"&amp;$B$3))</f>
        <v/>
      </c>
      <c r="D86" s="10">
        <f>IF(OR($A86="",$B$3=""),"",B86-C86)</f>
        <v/>
      </c>
      <c r="E86" s="11">
        <f>IF(OR($A86="",$B$3="",N($B$7)=0),"",B86/$B$7)</f>
        <v/>
      </c>
      <c r="F86">
        <f>IF(OR($A86="",$B$3=""),"",IF(AND(C86=0,B86&gt;0),"New",IF(AND(C86&gt;0,B86=0),"Lost",IF(B86&gt;C86,"Up",IF(B86&lt;C86,"Down","Same")))))</f>
        <v/>
      </c>
    </row>
    <row r="87">
      <c r="A87" s="5" t="inlineStr">
        <is>
          <t>Total</t>
        </is>
      </c>
      <c r="B87" s="15">
        <f>SUM(B47:B86)</f>
        <v/>
      </c>
      <c r="C87" s="15">
        <f>SUM(C47:C86)</f>
        <v/>
      </c>
      <c r="D87" s="15">
        <f>SUM(D47:D86)</f>
        <v/>
      </c>
    </row>
    <row r="89">
      <c r="A89" s="8" t="inlineStr">
        <is>
          <t>6. Summary (three sentences: what happened, why, what next)</t>
        </is>
      </c>
    </row>
    <row r="90" ht="50" customHeight="1">
      <c r="A90" s="5" t="inlineStr">
        <is>
          <t>What happened</t>
        </is>
      </c>
      <c r="B90" s="17" t="n"/>
    </row>
    <row r="91" ht="50" customHeight="1">
      <c r="A91" s="5" t="inlineStr">
        <is>
          <t>Why</t>
        </is>
      </c>
      <c r="B91" s="17" t="n"/>
    </row>
    <row r="92" ht="50" customHeight="1">
      <c r="A92" s="5" t="inlineStr">
        <is>
          <t>What next</t>
        </is>
      </c>
      <c r="B92" s="17" t="n"/>
    </row>
  </sheetData>
  <mergeCells count="3">
    <mergeCell ref="B91:F91"/>
    <mergeCell ref="B90:F90"/>
    <mergeCell ref="B92:F9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18" customWidth="1" min="4" max="4"/>
    <col width="18" customWidth="1" min="5" max="5"/>
    <col width="14" customWidth="1" min="6" max="6"/>
    <col width="60" customWidth="1" min="8" max="8"/>
  </cols>
  <sheetData>
    <row r="1">
      <c r="A1" s="9" t="inlineStr">
        <is>
          <t>Date</t>
        </is>
      </c>
      <c r="B1" s="9" t="inlineStr">
        <is>
          <t>Invoice no.</t>
        </is>
      </c>
      <c r="C1" s="9" t="inlineStr">
        <is>
          <t>Customer</t>
        </is>
      </c>
      <c r="D1" s="9" t="inlineStr">
        <is>
          <t>Category</t>
        </is>
      </c>
      <c r="E1" s="9" t="inlineStr">
        <is>
          <t>Sold by</t>
        </is>
      </c>
      <c r="F1" s="9" t="inlineStr">
        <is>
          <t>Amount (before tax)</t>
        </is>
      </c>
      <c r="H1" s="16" t="inlineStr">
        <is>
          <t>One row per invoice or order. Amounts before tax; credit notes as negatives.</t>
        </is>
      </c>
    </row>
    <row r="2">
      <c r="A2" s="6" t="n"/>
      <c r="B2" s="14" t="n"/>
      <c r="C2" s="14" t="n"/>
      <c r="D2" s="14" t="n"/>
      <c r="E2" s="14" t="n"/>
      <c r="F2" s="7" t="n"/>
    </row>
    <row r="3">
      <c r="A3" s="6" t="n"/>
      <c r="B3" s="14" t="n"/>
      <c r="C3" s="14" t="n"/>
      <c r="D3" s="14" t="n"/>
      <c r="E3" s="14" t="n"/>
      <c r="F3" s="7" t="n"/>
    </row>
    <row r="4">
      <c r="A4" s="6" t="n"/>
      <c r="B4" s="14" t="n"/>
      <c r="C4" s="14" t="n"/>
      <c r="D4" s="14" t="n"/>
      <c r="E4" s="14" t="n"/>
      <c r="F4" s="7" t="n"/>
    </row>
    <row r="5">
      <c r="A5" s="6" t="n"/>
      <c r="B5" s="14" t="n"/>
      <c r="C5" s="14" t="n"/>
      <c r="D5" s="14" t="n"/>
      <c r="E5" s="14" t="n"/>
      <c r="F5" s="7" t="n"/>
    </row>
    <row r="6">
      <c r="A6" s="6" t="n"/>
      <c r="B6" s="14" t="n"/>
      <c r="C6" s="14" t="n"/>
      <c r="D6" s="14" t="n"/>
      <c r="E6" s="14" t="n"/>
      <c r="F6" s="7" t="n"/>
    </row>
    <row r="7">
      <c r="A7" s="6" t="n"/>
      <c r="B7" s="14" t="n"/>
      <c r="C7" s="14" t="n"/>
      <c r="D7" s="14" t="n"/>
      <c r="E7" s="14" t="n"/>
      <c r="F7" s="7" t="n"/>
    </row>
    <row r="8">
      <c r="A8" s="6" t="n"/>
      <c r="B8" s="14" t="n"/>
      <c r="C8" s="14" t="n"/>
      <c r="D8" s="14" t="n"/>
      <c r="E8" s="14" t="n"/>
      <c r="F8" s="7" t="n"/>
    </row>
    <row r="9">
      <c r="A9" s="6" t="n"/>
      <c r="B9" s="14" t="n"/>
      <c r="C9" s="14" t="n"/>
      <c r="D9" s="14" t="n"/>
      <c r="E9" s="14" t="n"/>
      <c r="F9" s="7" t="n"/>
    </row>
    <row r="10">
      <c r="A10" s="6" t="n"/>
      <c r="B10" s="14" t="n"/>
      <c r="C10" s="14" t="n"/>
      <c r="D10" s="14" t="n"/>
      <c r="E10" s="14" t="n"/>
      <c r="F10" s="7" t="n"/>
    </row>
    <row r="11">
      <c r="A11" s="6" t="n"/>
      <c r="B11" s="14" t="n"/>
      <c r="C11" s="14" t="n"/>
      <c r="D11" s="14" t="n"/>
      <c r="E11" s="14" t="n"/>
      <c r="F11" s="7" t="n"/>
    </row>
    <row r="12">
      <c r="A12" s="6" t="n"/>
      <c r="B12" s="14" t="n"/>
      <c r="C12" s="14" t="n"/>
      <c r="D12" s="14" t="n"/>
      <c r="E12" s="14" t="n"/>
      <c r="F12" s="7" t="n"/>
    </row>
    <row r="13">
      <c r="A13" s="6" t="n"/>
      <c r="B13" s="14" t="n"/>
      <c r="C13" s="14" t="n"/>
      <c r="D13" s="14" t="n"/>
      <c r="E13" s="14" t="n"/>
      <c r="F13" s="7" t="n"/>
    </row>
    <row r="14">
      <c r="A14" s="6" t="n"/>
      <c r="B14" s="14" t="n"/>
      <c r="C14" s="14" t="n"/>
      <c r="D14" s="14" t="n"/>
      <c r="E14" s="14" t="n"/>
      <c r="F14" s="7" t="n"/>
    </row>
    <row r="15">
      <c r="A15" s="6" t="n"/>
      <c r="B15" s="14" t="n"/>
      <c r="C15" s="14" t="n"/>
      <c r="D15" s="14" t="n"/>
      <c r="E15" s="14" t="n"/>
      <c r="F15" s="7" t="n"/>
    </row>
    <row r="16">
      <c r="A16" s="6" t="n"/>
      <c r="B16" s="14" t="n"/>
      <c r="C16" s="14" t="n"/>
      <c r="D16" s="14" t="n"/>
      <c r="E16" s="14" t="n"/>
      <c r="F16" s="7" t="n"/>
    </row>
    <row r="17">
      <c r="A17" s="6" t="n"/>
      <c r="B17" s="14" t="n"/>
      <c r="C17" s="14" t="n"/>
      <c r="D17" s="14" t="n"/>
      <c r="E17" s="14" t="n"/>
      <c r="F17" s="7" t="n"/>
    </row>
    <row r="18">
      <c r="A18" s="6" t="n"/>
      <c r="B18" s="14" t="n"/>
      <c r="C18" s="14" t="n"/>
      <c r="D18" s="14" t="n"/>
      <c r="E18" s="14" t="n"/>
      <c r="F18" s="7" t="n"/>
    </row>
    <row r="19">
      <c r="A19" s="6" t="n"/>
      <c r="B19" s="14" t="n"/>
      <c r="C19" s="14" t="n"/>
      <c r="D19" s="14" t="n"/>
      <c r="E19" s="14" t="n"/>
      <c r="F19" s="7" t="n"/>
    </row>
    <row r="20">
      <c r="A20" s="6" t="n"/>
      <c r="B20" s="14" t="n"/>
      <c r="C20" s="14" t="n"/>
      <c r="D20" s="14" t="n"/>
      <c r="E20" s="14" t="n"/>
      <c r="F20" s="7" t="n"/>
    </row>
    <row r="21">
      <c r="A21" s="6" t="n"/>
      <c r="B21" s="14" t="n"/>
      <c r="C21" s="14" t="n"/>
      <c r="D21" s="14" t="n"/>
      <c r="E21" s="14" t="n"/>
      <c r="F21" s="7" t="n"/>
    </row>
    <row r="22">
      <c r="A22" s="6" t="n"/>
      <c r="B22" s="14" t="n"/>
      <c r="C22" s="14" t="n"/>
      <c r="D22" s="14" t="n"/>
      <c r="E22" s="14" t="n"/>
      <c r="F22" s="7" t="n"/>
    </row>
    <row r="23">
      <c r="A23" s="6" t="n"/>
      <c r="B23" s="14" t="n"/>
      <c r="C23" s="14" t="n"/>
      <c r="D23" s="14" t="n"/>
      <c r="E23" s="14" t="n"/>
      <c r="F23" s="7" t="n"/>
    </row>
    <row r="24">
      <c r="A24" s="6" t="n"/>
      <c r="B24" s="14" t="n"/>
      <c r="C24" s="14" t="n"/>
      <c r="D24" s="14" t="n"/>
      <c r="E24" s="14" t="n"/>
      <c r="F24" s="7" t="n"/>
    </row>
    <row r="25">
      <c r="A25" s="6" t="n"/>
      <c r="B25" s="14" t="n"/>
      <c r="C25" s="14" t="n"/>
      <c r="D25" s="14" t="n"/>
      <c r="E25" s="14" t="n"/>
      <c r="F25" s="7" t="n"/>
    </row>
    <row r="26">
      <c r="A26" s="6" t="n"/>
      <c r="B26" s="14" t="n"/>
      <c r="C26" s="14" t="n"/>
      <c r="D26" s="14" t="n"/>
      <c r="E26" s="14" t="n"/>
      <c r="F26" s="7" t="n"/>
    </row>
    <row r="27">
      <c r="A27" s="6" t="n"/>
      <c r="B27" s="14" t="n"/>
      <c r="C27" s="14" t="n"/>
      <c r="D27" s="14" t="n"/>
      <c r="E27" s="14" t="n"/>
      <c r="F27" s="7" t="n"/>
    </row>
    <row r="28">
      <c r="A28" s="6" t="n"/>
      <c r="B28" s="14" t="n"/>
      <c r="C28" s="14" t="n"/>
      <c r="D28" s="14" t="n"/>
      <c r="E28" s="14" t="n"/>
      <c r="F28" s="7" t="n"/>
    </row>
    <row r="29">
      <c r="A29" s="6" t="n"/>
      <c r="B29" s="14" t="n"/>
      <c r="C29" s="14" t="n"/>
      <c r="D29" s="14" t="n"/>
      <c r="E29" s="14" t="n"/>
      <c r="F29" s="7" t="n"/>
    </row>
    <row r="30">
      <c r="A30" s="6" t="n"/>
      <c r="B30" s="14" t="n"/>
      <c r="C30" s="14" t="n"/>
      <c r="D30" s="14" t="n"/>
      <c r="E30" s="14" t="n"/>
      <c r="F30" s="7" t="n"/>
    </row>
    <row r="31">
      <c r="A31" s="6" t="n"/>
      <c r="B31" s="14" t="n"/>
      <c r="C31" s="14" t="n"/>
      <c r="D31" s="14" t="n"/>
      <c r="E31" s="14" t="n"/>
      <c r="F31" s="7" t="n"/>
    </row>
    <row r="32">
      <c r="A32" s="6" t="n"/>
      <c r="B32" s="14" t="n"/>
      <c r="C32" s="14" t="n"/>
      <c r="D32" s="14" t="n"/>
      <c r="E32" s="14" t="n"/>
      <c r="F32" s="7" t="n"/>
    </row>
    <row r="33">
      <c r="A33" s="6" t="n"/>
      <c r="B33" s="14" t="n"/>
      <c r="C33" s="14" t="n"/>
      <c r="D33" s="14" t="n"/>
      <c r="E33" s="14" t="n"/>
      <c r="F33" s="7" t="n"/>
    </row>
    <row r="34">
      <c r="A34" s="6" t="n"/>
      <c r="B34" s="14" t="n"/>
      <c r="C34" s="14" t="n"/>
      <c r="D34" s="14" t="n"/>
      <c r="E34" s="14" t="n"/>
      <c r="F34" s="7" t="n"/>
    </row>
    <row r="35">
      <c r="A35" s="6" t="n"/>
      <c r="B35" s="14" t="n"/>
      <c r="C35" s="14" t="n"/>
      <c r="D35" s="14" t="n"/>
      <c r="E35" s="14" t="n"/>
      <c r="F35" s="7" t="n"/>
    </row>
    <row r="36">
      <c r="A36" s="6" t="n"/>
      <c r="B36" s="14" t="n"/>
      <c r="C36" s="14" t="n"/>
      <c r="D36" s="14" t="n"/>
      <c r="E36" s="14" t="n"/>
      <c r="F36" s="7" t="n"/>
    </row>
    <row r="37">
      <c r="A37" s="6" t="n"/>
      <c r="B37" s="14" t="n"/>
      <c r="C37" s="14" t="n"/>
      <c r="D37" s="14" t="n"/>
      <c r="E37" s="14" t="n"/>
      <c r="F37" s="7" t="n"/>
    </row>
    <row r="38">
      <c r="A38" s="6" t="n"/>
      <c r="B38" s="14" t="n"/>
      <c r="C38" s="14" t="n"/>
      <c r="D38" s="14" t="n"/>
      <c r="E38" s="14" t="n"/>
      <c r="F38" s="7" t="n"/>
    </row>
    <row r="39">
      <c r="A39" s="6" t="n"/>
      <c r="B39" s="14" t="n"/>
      <c r="C39" s="14" t="n"/>
      <c r="D39" s="14" t="n"/>
      <c r="E39" s="14" t="n"/>
      <c r="F39" s="7" t="n"/>
    </row>
    <row r="40">
      <c r="A40" s="6" t="n"/>
      <c r="B40" s="14" t="n"/>
      <c r="C40" s="14" t="n"/>
      <c r="D40" s="14" t="n"/>
      <c r="E40" s="14" t="n"/>
      <c r="F40" s="7" t="n"/>
    </row>
    <row r="41">
      <c r="A41" s="6" t="n"/>
      <c r="B41" s="14" t="n"/>
      <c r="C41" s="14" t="n"/>
      <c r="D41" s="14" t="n"/>
      <c r="E41" s="14" t="n"/>
      <c r="F41" s="7" t="n"/>
    </row>
    <row r="42">
      <c r="A42" s="6" t="n"/>
      <c r="B42" s="14" t="n"/>
      <c r="C42" s="14" t="n"/>
      <c r="D42" s="14" t="n"/>
      <c r="E42" s="14" t="n"/>
      <c r="F42" s="7" t="n"/>
    </row>
    <row r="43">
      <c r="A43" s="6" t="n"/>
      <c r="B43" s="14" t="n"/>
      <c r="C43" s="14" t="n"/>
      <c r="D43" s="14" t="n"/>
      <c r="E43" s="14" t="n"/>
      <c r="F43" s="7" t="n"/>
    </row>
    <row r="44">
      <c r="A44" s="6" t="n"/>
      <c r="B44" s="14" t="n"/>
      <c r="C44" s="14" t="n"/>
      <c r="D44" s="14" t="n"/>
      <c r="E44" s="14" t="n"/>
      <c r="F44" s="7" t="n"/>
    </row>
    <row r="45">
      <c r="A45" s="6" t="n"/>
      <c r="B45" s="14" t="n"/>
      <c r="C45" s="14" t="n"/>
      <c r="D45" s="14" t="n"/>
      <c r="E45" s="14" t="n"/>
      <c r="F45" s="7" t="n"/>
    </row>
    <row r="46">
      <c r="A46" s="6" t="n"/>
      <c r="B46" s="14" t="n"/>
      <c r="C46" s="14" t="n"/>
      <c r="D46" s="14" t="n"/>
      <c r="E46" s="14" t="n"/>
      <c r="F46" s="7" t="n"/>
    </row>
    <row r="47">
      <c r="A47" s="6" t="n"/>
      <c r="B47" s="14" t="n"/>
      <c r="C47" s="14" t="n"/>
      <c r="D47" s="14" t="n"/>
      <c r="E47" s="14" t="n"/>
      <c r="F47" s="7" t="n"/>
    </row>
    <row r="48">
      <c r="A48" s="6" t="n"/>
      <c r="B48" s="14" t="n"/>
      <c r="C48" s="14" t="n"/>
      <c r="D48" s="14" t="n"/>
      <c r="E48" s="14" t="n"/>
      <c r="F48" s="7" t="n"/>
    </row>
    <row r="49">
      <c r="A49" s="6" t="n"/>
      <c r="B49" s="14" t="n"/>
      <c r="C49" s="14" t="n"/>
      <c r="D49" s="14" t="n"/>
      <c r="E49" s="14" t="n"/>
      <c r="F49" s="7" t="n"/>
    </row>
    <row r="50">
      <c r="A50" s="6" t="n"/>
      <c r="B50" s="14" t="n"/>
      <c r="C50" s="14" t="n"/>
      <c r="D50" s="14" t="n"/>
      <c r="E50" s="14" t="n"/>
      <c r="F50" s="7" t="n"/>
    </row>
    <row r="51">
      <c r="A51" s="6" t="n"/>
      <c r="B51" s="14" t="n"/>
      <c r="C51" s="14" t="n"/>
      <c r="D51" s="14" t="n"/>
      <c r="E51" s="14" t="n"/>
      <c r="F51" s="7" t="n"/>
    </row>
    <row r="52">
      <c r="A52" s="6" t="n"/>
      <c r="B52" s="14" t="n"/>
      <c r="C52" s="14" t="n"/>
      <c r="D52" s="14" t="n"/>
      <c r="E52" s="14" t="n"/>
      <c r="F52" s="7" t="n"/>
    </row>
    <row r="53">
      <c r="A53" s="6" t="n"/>
      <c r="B53" s="14" t="n"/>
      <c r="C53" s="14" t="n"/>
      <c r="D53" s="14" t="n"/>
      <c r="E53" s="14" t="n"/>
      <c r="F53" s="7" t="n"/>
    </row>
    <row r="54">
      <c r="A54" s="6" t="n"/>
      <c r="B54" s="14" t="n"/>
      <c r="C54" s="14" t="n"/>
      <c r="D54" s="14" t="n"/>
      <c r="E54" s="14" t="n"/>
      <c r="F54" s="7" t="n"/>
    </row>
    <row r="55">
      <c r="A55" s="6" t="n"/>
      <c r="B55" s="14" t="n"/>
      <c r="C55" s="14" t="n"/>
      <c r="D55" s="14" t="n"/>
      <c r="E55" s="14" t="n"/>
      <c r="F55" s="7" t="n"/>
    </row>
    <row r="56">
      <c r="A56" s="6" t="n"/>
      <c r="B56" s="14" t="n"/>
      <c r="C56" s="14" t="n"/>
      <c r="D56" s="14" t="n"/>
      <c r="E56" s="14" t="n"/>
      <c r="F56" s="7" t="n"/>
    </row>
    <row r="57">
      <c r="A57" s="6" t="n"/>
      <c r="B57" s="14" t="n"/>
      <c r="C57" s="14" t="n"/>
      <c r="D57" s="14" t="n"/>
      <c r="E57" s="14" t="n"/>
      <c r="F57" s="7" t="n"/>
    </row>
    <row r="58">
      <c r="A58" s="6" t="n"/>
      <c r="B58" s="14" t="n"/>
      <c r="C58" s="14" t="n"/>
      <c r="D58" s="14" t="n"/>
      <c r="E58" s="14" t="n"/>
      <c r="F58" s="7" t="n"/>
    </row>
    <row r="59">
      <c r="A59" s="6" t="n"/>
      <c r="B59" s="14" t="n"/>
      <c r="C59" s="14" t="n"/>
      <c r="D59" s="14" t="n"/>
      <c r="E59" s="14" t="n"/>
      <c r="F59" s="7" t="n"/>
    </row>
    <row r="60">
      <c r="A60" s="6" t="n"/>
      <c r="B60" s="14" t="n"/>
      <c r="C60" s="14" t="n"/>
      <c r="D60" s="14" t="n"/>
      <c r="E60" s="14" t="n"/>
      <c r="F60" s="7" t="n"/>
    </row>
    <row r="61">
      <c r="A61" s="6" t="n"/>
      <c r="B61" s="14" t="n"/>
      <c r="C61" s="14" t="n"/>
      <c r="D61" s="14" t="n"/>
      <c r="E61" s="14" t="n"/>
      <c r="F61" s="7" t="n"/>
    </row>
    <row r="62">
      <c r="A62" s="6" t="n"/>
      <c r="B62" s="14" t="n"/>
      <c r="C62" s="14" t="n"/>
      <c r="D62" s="14" t="n"/>
      <c r="E62" s="14" t="n"/>
      <c r="F62" s="7" t="n"/>
    </row>
    <row r="63">
      <c r="A63" s="6" t="n"/>
      <c r="B63" s="14" t="n"/>
      <c r="C63" s="14" t="n"/>
      <c r="D63" s="14" t="n"/>
      <c r="E63" s="14" t="n"/>
      <c r="F63" s="7" t="n"/>
    </row>
    <row r="64">
      <c r="A64" s="6" t="n"/>
      <c r="B64" s="14" t="n"/>
      <c r="C64" s="14" t="n"/>
      <c r="D64" s="14" t="n"/>
      <c r="E64" s="14" t="n"/>
      <c r="F64" s="7" t="n"/>
    </row>
    <row r="65">
      <c r="A65" s="6" t="n"/>
      <c r="B65" s="14" t="n"/>
      <c r="C65" s="14" t="n"/>
      <c r="D65" s="14" t="n"/>
      <c r="E65" s="14" t="n"/>
      <c r="F65" s="7" t="n"/>
    </row>
    <row r="66">
      <c r="A66" s="6" t="n"/>
      <c r="B66" s="14" t="n"/>
      <c r="C66" s="14" t="n"/>
      <c r="D66" s="14" t="n"/>
      <c r="E66" s="14" t="n"/>
      <c r="F66" s="7" t="n"/>
    </row>
    <row r="67">
      <c r="A67" s="6" t="n"/>
      <c r="B67" s="14" t="n"/>
      <c r="C67" s="14" t="n"/>
      <c r="D67" s="14" t="n"/>
      <c r="E67" s="14" t="n"/>
      <c r="F67" s="7" t="n"/>
    </row>
    <row r="68">
      <c r="A68" s="6" t="n"/>
      <c r="B68" s="14" t="n"/>
      <c r="C68" s="14" t="n"/>
      <c r="D68" s="14" t="n"/>
      <c r="E68" s="14" t="n"/>
      <c r="F68" s="7" t="n"/>
    </row>
    <row r="69">
      <c r="A69" s="6" t="n"/>
      <c r="B69" s="14" t="n"/>
      <c r="C69" s="14" t="n"/>
      <c r="D69" s="14" t="n"/>
      <c r="E69" s="14" t="n"/>
      <c r="F69" s="7" t="n"/>
    </row>
    <row r="70">
      <c r="A70" s="6" t="n"/>
      <c r="B70" s="14" t="n"/>
      <c r="C70" s="14" t="n"/>
      <c r="D70" s="14" t="n"/>
      <c r="E70" s="14" t="n"/>
      <c r="F70" s="7" t="n"/>
    </row>
    <row r="71">
      <c r="A71" s="6" t="n"/>
      <c r="B71" s="14" t="n"/>
      <c r="C71" s="14" t="n"/>
      <c r="D71" s="14" t="n"/>
      <c r="E71" s="14" t="n"/>
      <c r="F71" s="7" t="n"/>
    </row>
    <row r="72">
      <c r="A72" s="6" t="n"/>
      <c r="B72" s="14" t="n"/>
      <c r="C72" s="14" t="n"/>
      <c r="D72" s="14" t="n"/>
      <c r="E72" s="14" t="n"/>
      <c r="F72" s="7" t="n"/>
    </row>
    <row r="73">
      <c r="A73" s="6" t="n"/>
      <c r="B73" s="14" t="n"/>
      <c r="C73" s="14" t="n"/>
      <c r="D73" s="14" t="n"/>
      <c r="E73" s="14" t="n"/>
      <c r="F73" s="7" t="n"/>
    </row>
    <row r="74">
      <c r="A74" s="6" t="n"/>
      <c r="B74" s="14" t="n"/>
      <c r="C74" s="14" t="n"/>
      <c r="D74" s="14" t="n"/>
      <c r="E74" s="14" t="n"/>
      <c r="F74" s="7" t="n"/>
    </row>
    <row r="75">
      <c r="A75" s="6" t="n"/>
      <c r="B75" s="14" t="n"/>
      <c r="C75" s="14" t="n"/>
      <c r="D75" s="14" t="n"/>
      <c r="E75" s="14" t="n"/>
      <c r="F75" s="7" t="n"/>
    </row>
    <row r="76">
      <c r="A76" s="6" t="n"/>
      <c r="B76" s="14" t="n"/>
      <c r="C76" s="14" t="n"/>
      <c r="D76" s="14" t="n"/>
      <c r="E76" s="14" t="n"/>
      <c r="F76" s="7" t="n"/>
    </row>
    <row r="77">
      <c r="A77" s="6" t="n"/>
      <c r="B77" s="14" t="n"/>
      <c r="C77" s="14" t="n"/>
      <c r="D77" s="14" t="n"/>
      <c r="E77" s="14" t="n"/>
      <c r="F77" s="7" t="n"/>
    </row>
    <row r="78">
      <c r="A78" s="6" t="n"/>
      <c r="B78" s="14" t="n"/>
      <c r="C78" s="14" t="n"/>
      <c r="D78" s="14" t="n"/>
      <c r="E78" s="14" t="n"/>
      <c r="F78" s="7" t="n"/>
    </row>
    <row r="79">
      <c r="A79" s="6" t="n"/>
      <c r="B79" s="14" t="n"/>
      <c r="C79" s="14" t="n"/>
      <c r="D79" s="14" t="n"/>
      <c r="E79" s="14" t="n"/>
      <c r="F79" s="7" t="n"/>
    </row>
    <row r="80">
      <c r="A80" s="6" t="n"/>
      <c r="B80" s="14" t="n"/>
      <c r="C80" s="14" t="n"/>
      <c r="D80" s="14" t="n"/>
      <c r="E80" s="14" t="n"/>
      <c r="F80" s="7" t="n"/>
    </row>
    <row r="81">
      <c r="A81" s="6" t="n"/>
      <c r="B81" s="14" t="n"/>
      <c r="C81" s="14" t="n"/>
      <c r="D81" s="14" t="n"/>
      <c r="E81" s="14" t="n"/>
      <c r="F81" s="7" t="n"/>
    </row>
    <row r="82">
      <c r="A82" s="6" t="n"/>
      <c r="B82" s="14" t="n"/>
      <c r="C82" s="14" t="n"/>
      <c r="D82" s="14" t="n"/>
      <c r="E82" s="14" t="n"/>
      <c r="F82" s="7" t="n"/>
    </row>
    <row r="83">
      <c r="A83" s="6" t="n"/>
      <c r="B83" s="14" t="n"/>
      <c r="C83" s="14" t="n"/>
      <c r="D83" s="14" t="n"/>
      <c r="E83" s="14" t="n"/>
      <c r="F83" s="7" t="n"/>
    </row>
    <row r="84">
      <c r="A84" s="6" t="n"/>
      <c r="B84" s="14" t="n"/>
      <c r="C84" s="14" t="n"/>
      <c r="D84" s="14" t="n"/>
      <c r="E84" s="14" t="n"/>
      <c r="F84" s="7" t="n"/>
    </row>
    <row r="85">
      <c r="A85" s="6" t="n"/>
      <c r="B85" s="14" t="n"/>
      <c r="C85" s="14" t="n"/>
      <c r="D85" s="14" t="n"/>
      <c r="E85" s="14" t="n"/>
      <c r="F85" s="7" t="n"/>
    </row>
    <row r="86">
      <c r="A86" s="6" t="n"/>
      <c r="B86" s="14" t="n"/>
      <c r="C86" s="14" t="n"/>
      <c r="D86" s="14" t="n"/>
      <c r="E86" s="14" t="n"/>
      <c r="F86" s="7" t="n"/>
    </row>
    <row r="87">
      <c r="A87" s="6" t="n"/>
      <c r="B87" s="14" t="n"/>
      <c r="C87" s="14" t="n"/>
      <c r="D87" s="14" t="n"/>
      <c r="E87" s="14" t="n"/>
      <c r="F87" s="7" t="n"/>
    </row>
    <row r="88">
      <c r="A88" s="6" t="n"/>
      <c r="B88" s="14" t="n"/>
      <c r="C88" s="14" t="n"/>
      <c r="D88" s="14" t="n"/>
      <c r="E88" s="14" t="n"/>
      <c r="F88" s="7" t="n"/>
    </row>
    <row r="89">
      <c r="A89" s="6" t="n"/>
      <c r="B89" s="14" t="n"/>
      <c r="C89" s="14" t="n"/>
      <c r="D89" s="14" t="n"/>
      <c r="E89" s="14" t="n"/>
      <c r="F89" s="7" t="n"/>
    </row>
    <row r="90">
      <c r="A90" s="6" t="n"/>
      <c r="B90" s="14" t="n"/>
      <c r="C90" s="14" t="n"/>
      <c r="D90" s="14" t="n"/>
      <c r="E90" s="14" t="n"/>
      <c r="F90" s="7" t="n"/>
    </row>
    <row r="91">
      <c r="A91" s="6" t="n"/>
      <c r="B91" s="14" t="n"/>
      <c r="C91" s="14" t="n"/>
      <c r="D91" s="14" t="n"/>
      <c r="E91" s="14" t="n"/>
      <c r="F91" s="7" t="n"/>
    </row>
    <row r="92">
      <c r="A92" s="6" t="n"/>
      <c r="B92" s="14" t="n"/>
      <c r="C92" s="14" t="n"/>
      <c r="D92" s="14" t="n"/>
      <c r="E92" s="14" t="n"/>
      <c r="F92" s="7" t="n"/>
    </row>
    <row r="93">
      <c r="A93" s="6" t="n"/>
      <c r="B93" s="14" t="n"/>
      <c r="C93" s="14" t="n"/>
      <c r="D93" s="14" t="n"/>
      <c r="E93" s="14" t="n"/>
      <c r="F93" s="7" t="n"/>
    </row>
    <row r="94">
      <c r="A94" s="6" t="n"/>
      <c r="B94" s="14" t="n"/>
      <c r="C94" s="14" t="n"/>
      <c r="D94" s="14" t="n"/>
      <c r="E94" s="14" t="n"/>
      <c r="F94" s="7" t="n"/>
    </row>
    <row r="95">
      <c r="A95" s="6" t="n"/>
      <c r="B95" s="14" t="n"/>
      <c r="C95" s="14" t="n"/>
      <c r="D95" s="14" t="n"/>
      <c r="E95" s="14" t="n"/>
      <c r="F95" s="7" t="n"/>
    </row>
    <row r="96">
      <c r="A96" s="6" t="n"/>
      <c r="B96" s="14" t="n"/>
      <c r="C96" s="14" t="n"/>
      <c r="D96" s="14" t="n"/>
      <c r="E96" s="14" t="n"/>
      <c r="F96" s="7" t="n"/>
    </row>
    <row r="97">
      <c r="A97" s="6" t="n"/>
      <c r="B97" s="14" t="n"/>
      <c r="C97" s="14" t="n"/>
      <c r="D97" s="14" t="n"/>
      <c r="E97" s="14" t="n"/>
      <c r="F97" s="7" t="n"/>
    </row>
    <row r="98">
      <c r="A98" s="6" t="n"/>
      <c r="B98" s="14" t="n"/>
      <c r="C98" s="14" t="n"/>
      <c r="D98" s="14" t="n"/>
      <c r="E98" s="14" t="n"/>
      <c r="F98" s="7" t="n"/>
    </row>
    <row r="99">
      <c r="A99" s="6" t="n"/>
      <c r="B99" s="14" t="n"/>
      <c r="C99" s="14" t="n"/>
      <c r="D99" s="14" t="n"/>
      <c r="E99" s="14" t="n"/>
      <c r="F99" s="7" t="n"/>
    </row>
    <row r="100">
      <c r="A100" s="6" t="n"/>
      <c r="B100" s="14" t="n"/>
      <c r="C100" s="14" t="n"/>
      <c r="D100" s="14" t="n"/>
      <c r="E100" s="14" t="n"/>
      <c r="F100" s="7" t="n"/>
    </row>
    <row r="101">
      <c r="A101" s="6" t="n"/>
      <c r="B101" s="14" t="n"/>
      <c r="C101" s="14" t="n"/>
      <c r="D101" s="14" t="n"/>
      <c r="E101" s="14" t="n"/>
      <c r="F101" s="7" t="n"/>
    </row>
    <row r="102">
      <c r="A102" s="6" t="n"/>
      <c r="B102" s="14" t="n"/>
      <c r="C102" s="14" t="n"/>
      <c r="D102" s="14" t="n"/>
      <c r="E102" s="14" t="n"/>
      <c r="F102" s="7" t="n"/>
    </row>
    <row r="103">
      <c r="A103" s="6" t="n"/>
      <c r="B103" s="14" t="n"/>
      <c r="C103" s="14" t="n"/>
      <c r="D103" s="14" t="n"/>
      <c r="E103" s="14" t="n"/>
      <c r="F103" s="7" t="n"/>
    </row>
    <row r="104">
      <c r="A104" s="6" t="n"/>
      <c r="B104" s="14" t="n"/>
      <c r="C104" s="14" t="n"/>
      <c r="D104" s="14" t="n"/>
      <c r="E104" s="14" t="n"/>
      <c r="F104" s="7" t="n"/>
    </row>
    <row r="105">
      <c r="A105" s="6" t="n"/>
      <c r="B105" s="14" t="n"/>
      <c r="C105" s="14" t="n"/>
      <c r="D105" s="14" t="n"/>
      <c r="E105" s="14" t="n"/>
      <c r="F105" s="7" t="n"/>
    </row>
    <row r="106">
      <c r="A106" s="6" t="n"/>
      <c r="B106" s="14" t="n"/>
      <c r="C106" s="14" t="n"/>
      <c r="D106" s="14" t="n"/>
      <c r="E106" s="14" t="n"/>
      <c r="F106" s="7" t="n"/>
    </row>
    <row r="107">
      <c r="A107" s="6" t="n"/>
      <c r="B107" s="14" t="n"/>
      <c r="C107" s="14" t="n"/>
      <c r="D107" s="14" t="n"/>
      <c r="E107" s="14" t="n"/>
      <c r="F107" s="7" t="n"/>
    </row>
    <row r="108">
      <c r="A108" s="6" t="n"/>
      <c r="B108" s="14" t="n"/>
      <c r="C108" s="14" t="n"/>
      <c r="D108" s="14" t="n"/>
      <c r="E108" s="14" t="n"/>
      <c r="F108" s="7" t="n"/>
    </row>
    <row r="109">
      <c r="A109" s="6" t="n"/>
      <c r="B109" s="14" t="n"/>
      <c r="C109" s="14" t="n"/>
      <c r="D109" s="14" t="n"/>
      <c r="E109" s="14" t="n"/>
      <c r="F109" s="7" t="n"/>
    </row>
    <row r="110">
      <c r="A110" s="6" t="n"/>
      <c r="B110" s="14" t="n"/>
      <c r="C110" s="14" t="n"/>
      <c r="D110" s="14" t="n"/>
      <c r="E110" s="14" t="n"/>
      <c r="F110" s="7" t="n"/>
    </row>
    <row r="111">
      <c r="A111" s="6" t="n"/>
      <c r="B111" s="14" t="n"/>
      <c r="C111" s="14" t="n"/>
      <c r="D111" s="14" t="n"/>
      <c r="E111" s="14" t="n"/>
      <c r="F111" s="7" t="n"/>
    </row>
    <row r="112">
      <c r="A112" s="6" t="n"/>
      <c r="B112" s="14" t="n"/>
      <c r="C112" s="14" t="n"/>
      <c r="D112" s="14" t="n"/>
      <c r="E112" s="14" t="n"/>
      <c r="F112" s="7" t="n"/>
    </row>
    <row r="113">
      <c r="A113" s="6" t="n"/>
      <c r="B113" s="14" t="n"/>
      <c r="C113" s="14" t="n"/>
      <c r="D113" s="14" t="n"/>
      <c r="E113" s="14" t="n"/>
      <c r="F113" s="7" t="n"/>
    </row>
    <row r="114">
      <c r="A114" s="6" t="n"/>
      <c r="B114" s="14" t="n"/>
      <c r="C114" s="14" t="n"/>
      <c r="D114" s="14" t="n"/>
      <c r="E114" s="14" t="n"/>
      <c r="F114" s="7" t="n"/>
    </row>
    <row r="115">
      <c r="A115" s="6" t="n"/>
      <c r="B115" s="14" t="n"/>
      <c r="C115" s="14" t="n"/>
      <c r="D115" s="14" t="n"/>
      <c r="E115" s="14" t="n"/>
      <c r="F115" s="7" t="n"/>
    </row>
    <row r="116">
      <c r="A116" s="6" t="n"/>
      <c r="B116" s="14" t="n"/>
      <c r="C116" s="14" t="n"/>
      <c r="D116" s="14" t="n"/>
      <c r="E116" s="14" t="n"/>
      <c r="F116" s="7" t="n"/>
    </row>
    <row r="117">
      <c r="A117" s="6" t="n"/>
      <c r="B117" s="14" t="n"/>
      <c r="C117" s="14" t="n"/>
      <c r="D117" s="14" t="n"/>
      <c r="E117" s="14" t="n"/>
      <c r="F117" s="7" t="n"/>
    </row>
    <row r="118">
      <c r="A118" s="6" t="n"/>
      <c r="B118" s="14" t="n"/>
      <c r="C118" s="14" t="n"/>
      <c r="D118" s="14" t="n"/>
      <c r="E118" s="14" t="n"/>
      <c r="F118" s="7" t="n"/>
    </row>
    <row r="119">
      <c r="A119" s="6" t="n"/>
      <c r="B119" s="14" t="n"/>
      <c r="C119" s="14" t="n"/>
      <c r="D119" s="14" t="n"/>
      <c r="E119" s="14" t="n"/>
      <c r="F1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2026-10-07T04:18:37Z</dcterms:created>
  <dcterms:modified xsi:type="dcterms:W3CDTF">2026-10-07T04:18:37Z</dcterms:modified>
</cp:coreProperties>
</file>