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Stores" sheetId="3" state="visible" r:id="rId3"/>
    <sheet xmlns:r="http://schemas.openxmlformats.org/officeDocument/2006/relationships" name="Your ye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$#,##0;[Red]-$#,##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wrapText="1"/>
    </xf>
    <xf numFmtId="9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165" fontId="0" fillId="0" borderId="0" pivotButton="0" quotePrefix="0" xfId="0"/>
    <xf numFmtId="0" fontId="3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sales vs target pace</a:t>
            </a:r>
          </a:p>
        </rich>
      </tx>
    </title>
    <plotArea>
      <lineChart>
        <grouping val="standard"/>
        <ser>
          <idx val="0"/>
          <order val="0"/>
          <tx>
            <strRef>
              <f>'Monthly'!G1</f>
            </strRef>
          </tx>
          <spPr>
            <a:ln xmlns:a="http://schemas.openxmlformats.org/drawingml/2006/main" w="38100">
              <a:solidFill>
                <a:srgbClr val="D9770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'Monthly'!$A$2:$A$13</f>
            </numRef>
          </cat>
          <val>
            <numRef>
              <f>'Monthly'!$G$2:$G$13</f>
            </numRef>
          </val>
          <smooth val="0"/>
        </ser>
        <ser>
          <idx val="1"/>
          <order val="1"/>
          <tx>
            <strRef>
              <f>'Monthly'!F1</f>
            </strRef>
          </tx>
          <spPr>
            <a:ln xmlns:a="http://schemas.openxmlformats.org/drawingml/2006/main" w="25400">
              <a:solidFill>
                <a:srgbClr val="0284C7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'Monthly'!$A$2:$A$13</f>
            </numRef>
          </cat>
          <val>
            <numRef>
              <f>'Monthly'!$F$2:$F$13</f>
            </numRef>
          </val>
          <smooth val="0"/>
        </ser>
        <ser>
          <idx val="2"/>
          <order val="2"/>
          <tx>
            <strRef>
              <f>'Monthly'!H1</f>
            </strRef>
          </tx>
          <spPr>
            <a:ln xmlns:a="http://schemas.openxmlformats.org/drawingml/2006/main" w="25400">
              <a:solidFill>
                <a:srgbClr val="94A3B8"/>
              </a:solidFill>
              <a:prstDash val="sys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'Monthly'!$A$2:$A$13</f>
            </numRef>
          </cat>
          <val>
            <numRef>
              <f>'Monthly'!$H$2:$H$13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Bullet chart: actual as % of YTD target</a:t>
            </a:r>
          </a:p>
        </rich>
      </tx>
    </title>
    <plotArea>
      <barChart>
        <barDir val="bar"/>
        <grouping val="stacked"/>
        <ser>
          <idx val="0"/>
          <order val="0"/>
          <tx>
            <strRef>
              <f>'Stores'!F1</f>
            </strRef>
          </tx>
          <spPr>
            <a:solidFill xmlns:a="http://schemas.openxmlformats.org/drawingml/2006/main">
              <a:srgbClr val="CBD5E1"/>
            </a:solidFill>
            <a:ln xmlns:a="http://schemas.openxmlformats.org/drawingml/2006/main">
              <a:noFill/>
              <a:prstDash val="solid"/>
            </a:ln>
          </spPr>
          <cat>
            <numRef>
              <f>'Stores'!$A$2:$A$5</f>
            </numRef>
          </cat>
          <val>
            <numRef>
              <f>'Stores'!$F$2:$F$5</f>
            </numRef>
          </val>
        </ser>
        <ser>
          <idx val="1"/>
          <order val="1"/>
          <tx>
            <strRef>
              <f>'Stores'!G1</f>
            </strRef>
          </tx>
          <spPr>
            <a:solidFill xmlns:a="http://schemas.openxmlformats.org/drawingml/2006/main">
              <a:srgbClr val="E2E8F0"/>
            </a:solidFill>
            <a:ln xmlns:a="http://schemas.openxmlformats.org/drawingml/2006/main">
              <a:noFill/>
              <a:prstDash val="solid"/>
            </a:ln>
          </spPr>
          <cat>
            <numRef>
              <f>'Stores'!$A$2:$A$5</f>
            </numRef>
          </cat>
          <val>
            <numRef>
              <f>'Stores'!$G$2:$G$5</f>
            </numRef>
          </val>
        </ser>
        <ser>
          <idx val="2"/>
          <order val="2"/>
          <tx>
            <strRef>
              <f>'Stores'!H1</f>
            </strRef>
          </tx>
          <spPr>
            <a:solidFill xmlns:a="http://schemas.openxmlformats.org/drawingml/2006/main">
              <a:srgbClr val="F1F5F9"/>
            </a:solidFill>
            <a:ln xmlns:a="http://schemas.openxmlformats.org/drawingml/2006/main">
              <a:noFill/>
              <a:prstDash val="solid"/>
            </a:ln>
          </spPr>
          <cat>
            <numRef>
              <f>'Stores'!$A$2:$A$5</f>
            </numRef>
          </cat>
          <val>
            <numRef>
              <f>'Stores'!$H$2:$H$5</f>
            </numRef>
          </val>
        </ser>
        <gapWidth val="40"/>
        <overlap val="100"/>
        <axId val="10"/>
        <axId val="100"/>
      </barChart>
      <barChart>
        <barDir val="bar"/>
        <grouping val="clustered"/>
        <ser>
          <idx val="3"/>
          <order val="3"/>
          <tx>
            <strRef>
              <f>'Stores'!E1</f>
            </strRef>
          </tx>
          <spPr>
            <a:solidFill xmlns:a="http://schemas.openxmlformats.org/drawingml/2006/main">
              <a:srgbClr val="0C1222"/>
            </a:solidFill>
            <a:ln xmlns:a="http://schemas.openxmlformats.org/drawingml/2006/main">
              <a:prstDash val="solid"/>
            </a:ln>
          </spPr>
          <val>
            <numRef>
              <f>'Stores'!$E$2:$E$5</f>
            </numRef>
          </val>
        </ser>
        <gapWidth val="300"/>
        <axId val="10"/>
        <axId val="2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.2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  <majorUnit val="0.3"/>
      </valAx>
      <valAx>
        <axId val="200"/>
        <scaling>
          <orientation val="minMax"/>
          <max val="1.2"/>
          <min val="0"/>
        </scaling>
        <delete val="1"/>
        <axPos val="l"/>
        <majorGridlines/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sales vs target pace</a:t>
            </a:r>
          </a:p>
        </rich>
      </tx>
    </title>
    <plotArea>
      <lineChart>
        <grouping val="standard"/>
        <ser>
          <idx val="0"/>
          <order val="0"/>
          <tx>
            <strRef>
              <f>'Your year'!G1</f>
            </strRef>
          </tx>
          <spPr>
            <a:ln xmlns:a="http://schemas.openxmlformats.org/drawingml/2006/main" w="38100">
              <a:solidFill>
                <a:srgbClr val="D9770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'Your year'!$A$2:$A$13</f>
            </numRef>
          </cat>
          <val>
            <numRef>
              <f>'Your year'!$G$2:$G$13</f>
            </numRef>
          </val>
          <smooth val="0"/>
        </ser>
        <ser>
          <idx val="1"/>
          <order val="1"/>
          <tx>
            <strRef>
              <f>'Your year'!F1</f>
            </strRef>
          </tx>
          <spPr>
            <a:ln xmlns:a="http://schemas.openxmlformats.org/drawingml/2006/main" w="25400">
              <a:solidFill>
                <a:srgbClr val="0284C7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'Your year'!$A$2:$A$13</f>
            </numRef>
          </cat>
          <val>
            <numRef>
              <f>'Your year'!$F$2:$F$13</f>
            </numRef>
          </val>
          <smooth val="0"/>
        </ser>
        <ser>
          <idx val="2"/>
          <order val="2"/>
          <tx>
            <strRef>
              <f>'Your year'!H1</f>
            </strRef>
          </tx>
          <spPr>
            <a:ln xmlns:a="http://schemas.openxmlformats.org/drawingml/2006/main" w="25400">
              <a:solidFill>
                <a:srgbClr val="94A3B8"/>
              </a:solidFill>
              <a:prstDash val="sys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'Your year'!$A$2:$A$13</f>
            </numRef>
          </cat>
          <val>
            <numRef>
              <f>'Your year'!$H$2:$H$13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10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8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10</col>
      <colOff>0</colOff>
      <row>10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Sales target chart practice workbook (parityai.pro/blog/sales-target-chart)</t>
        </is>
      </c>
    </row>
    <row r="2">
      <c r="A2" t="inlineStr"/>
    </row>
    <row r="3">
      <c r="A3" t="inlineStr">
        <is>
          <t>Example data: Oxbow Outfitters is a fictional outdoor retailer. All numbers are made up for practice.</t>
        </is>
      </c>
    </row>
    <row r="4">
      <c r="A4" t="inlineStr"/>
    </row>
    <row r="5">
      <c r="A5" t="inlineStr">
        <is>
          <t>Sheet "Monthly": the cumulative actual vs target chart.</t>
        </is>
      </c>
    </row>
    <row r="6">
      <c r="A6" t="inlineStr">
        <is>
          <t xml:space="preserve">  1. Put your annual target in C16 (amber cell).</t>
        </is>
      </c>
    </row>
    <row r="7">
      <c r="A7" t="inlineStr">
        <is>
          <t xml:space="preserve">  2. Put each month's share of last year's sales in column C (they must add to 100%; C14 checks it).</t>
        </is>
      </c>
    </row>
    <row r="8">
      <c r="A8" t="inlineStr">
        <is>
          <t xml:space="preserve">  3. Type actual sales in column E as each month closes. Leave future months blank.</t>
        </is>
      </c>
    </row>
    <row r="9">
      <c r="A9" t="inlineStr">
        <is>
          <t xml:space="preserve">  4. Columns D, F, G, H and I are formulas. Blank months show #N/A in G so the chart line stops instead of dropping to zero.</t>
        </is>
      </c>
    </row>
    <row r="10">
      <c r="A10" t="inlineStr">
        <is>
          <t xml:space="preserve">  5. The summary block (K2:L8) shows months done, year-to-date actual, seasonal pace, gap, and what the rest of the year needs.</t>
        </is>
      </c>
    </row>
    <row r="11">
      <c r="A11" t="inlineStr"/>
    </row>
    <row r="12">
      <c r="A12" t="inlineStr">
        <is>
          <t>Sheet "Stores": bullet chart and progress bars per store.</t>
        </is>
      </c>
    </row>
    <row r="13">
      <c r="A13" t="inlineStr">
        <is>
          <t xml:space="preserve">  1. Enter each store's full-year target (B) and year-to-date actual (D). YTD target (C) = full-year target x the share of the year the plan says has elapsed (Monthly!L6).</t>
        </is>
      </c>
    </row>
    <row r="14">
      <c r="A14" t="inlineStr">
        <is>
          <t xml:space="preserve">  2. E = actual as % of YTD target. F:H are the grey bands (0-90%, 90-100%, 100-120%) the bullet chart stacks behind the bar.</t>
        </is>
      </c>
    </row>
    <row r="15">
      <c r="A15" t="inlineStr">
        <is>
          <t xml:space="preserve">  3. The chart draws the bands as a stacked bar and the actual as a thin bar on a second axis.</t>
        </is>
      </c>
    </row>
    <row r="16">
      <c r="A16" t="inlineStr">
        <is>
          <t xml:space="preserve">     Excel has no built-in bullet chart. To add the black target tick: add column E2:E5 = 1 as a new series,</t>
        </is>
      </c>
    </row>
    <row r="17">
      <c r="A17" t="inlineStr">
        <is>
          <t xml:space="preserve">     change its chart type to Scatter, and add vertical error bars (or a marker) at 100%.</t>
        </is>
      </c>
    </row>
    <row r="18">
      <c r="A18" t="inlineStr">
        <is>
          <t xml:space="preserve">  4. I = progress toward the full-year target, drawn as data bars fixed at 0-100%. J = where the plan says you should be.</t>
        </is>
      </c>
    </row>
    <row r="19">
      <c r="A19" t="inlineStr"/>
    </row>
    <row r="20">
      <c r="A20" t="inlineStr">
        <is>
          <t>Sheet "Your year": an empty copy of "Monthly" with the same formulas, ready for your own numbers.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selection activeCell="A1" sqref="A1"/>
    </sheetView>
  </sheetViews>
  <sheetFormatPr baseColWidth="8" defaultRowHeight="15"/>
  <cols>
    <col width="8" customWidth="1" min="1" max="1"/>
    <col width="9" customWidth="1" min="2" max="2"/>
    <col width="10" customWidth="1" min="3" max="3"/>
    <col width="14" customWidth="1" min="4" max="4"/>
    <col width="13" customWidth="1" min="5" max="5"/>
    <col width="16" customWidth="1" min="6" max="6"/>
    <col width="14" customWidth="1" min="7" max="7"/>
    <col width="15" customWidth="1" min="8" max="8"/>
    <col width="11" customWidth="1" min="9" max="9"/>
    <col width="3" customWidth="1" min="10" max="10"/>
    <col width="30" customWidth="1" min="11" max="11"/>
    <col width="14" customWidth="1" min="12" max="12"/>
  </cols>
  <sheetData>
    <row r="1">
      <c r="A1" s="2" t="inlineStr">
        <is>
          <t>Month</t>
        </is>
      </c>
      <c r="B1" s="2" t="inlineStr">
        <is>
          <t>Month no</t>
        </is>
      </c>
      <c r="C1" s="2" t="inlineStr">
        <is>
          <t>Seasonal share</t>
        </is>
      </c>
      <c r="D1" s="2" t="inlineStr">
        <is>
          <t>Monthly target</t>
        </is>
      </c>
      <c r="E1" s="2" t="inlineStr">
        <is>
          <t>Actual</t>
        </is>
      </c>
      <c r="F1" s="2" t="inlineStr">
        <is>
          <t>Cum target (seasonal pace)</t>
        </is>
      </c>
      <c r="G1" s="2" t="inlineStr">
        <is>
          <t>Cum actual</t>
        </is>
      </c>
      <c r="H1" s="2" t="inlineStr">
        <is>
          <t>Straight-line pace</t>
        </is>
      </c>
      <c r="I1" s="2" t="inlineStr">
        <is>
          <t>Actual vs pace</t>
        </is>
      </c>
    </row>
    <row r="2">
      <c r="A2" t="inlineStr">
        <is>
          <t>Jan</t>
        </is>
      </c>
      <c r="B2" t="n">
        <v>1</v>
      </c>
      <c r="C2" s="3" t="n">
        <v>0.05</v>
      </c>
      <c r="D2" s="4">
        <f>C2*$C$16</f>
        <v/>
      </c>
      <c r="E2" s="5" t="n">
        <v>112000</v>
      </c>
      <c r="F2" s="4">
        <f>SUM($D$2:D2)</f>
        <v/>
      </c>
      <c r="G2" s="4">
        <f>IF(E2="",NA(),SUM($E$2:E2))</f>
        <v/>
      </c>
      <c r="H2" s="4">
        <f>$C$16*B2/12</f>
        <v/>
      </c>
      <c r="I2" s="6">
        <f>IF(E2="","",G2/F2)</f>
        <v/>
      </c>
      <c r="K2" s="7" t="inlineStr">
        <is>
          <t>Months done</t>
        </is>
      </c>
      <c r="L2" s="8">
        <f>COUNT(E2:E13)</f>
        <v/>
      </c>
    </row>
    <row r="3">
      <c r="A3" t="inlineStr">
        <is>
          <t>Feb</t>
        </is>
      </c>
      <c r="B3" t="n">
        <v>2</v>
      </c>
      <c r="C3" s="3" t="n">
        <v>0.05</v>
      </c>
      <c r="D3" s="4">
        <f>C3*$C$16</f>
        <v/>
      </c>
      <c r="E3" s="5" t="n">
        <v>118000</v>
      </c>
      <c r="F3" s="4">
        <f>SUM($D$2:D3)</f>
        <v/>
      </c>
      <c r="G3" s="4">
        <f>IF(E3="",NA(),SUM($E$2:E3))</f>
        <v/>
      </c>
      <c r="H3" s="4">
        <f>$C$16*B3/12</f>
        <v/>
      </c>
      <c r="I3" s="6">
        <f>IF(E3="","",G3/F3)</f>
        <v/>
      </c>
      <c r="K3" s="7" t="inlineStr">
        <is>
          <t>YTD actual</t>
        </is>
      </c>
      <c r="L3" s="4">
        <f>SUM(E2:E13)</f>
        <v/>
      </c>
    </row>
    <row r="4">
      <c r="A4" t="inlineStr">
        <is>
          <t>Mar</t>
        </is>
      </c>
      <c r="B4" t="n">
        <v>3</v>
      </c>
      <c r="C4" s="3" t="n">
        <v>0.07000000000000001</v>
      </c>
      <c r="D4" s="4">
        <f>C4*$C$16</f>
        <v/>
      </c>
      <c r="E4" s="5" t="n">
        <v>175000</v>
      </c>
      <c r="F4" s="4">
        <f>SUM($D$2:D4)</f>
        <v/>
      </c>
      <c r="G4" s="4">
        <f>IF(E4="",NA(),SUM($E$2:E4))</f>
        <v/>
      </c>
      <c r="H4" s="4">
        <f>$C$16*B4/12</f>
        <v/>
      </c>
      <c r="I4" s="6">
        <f>IF(E4="","",G4/F4)</f>
        <v/>
      </c>
      <c r="K4" s="7" t="inlineStr">
        <is>
          <t>YTD seasonal pace</t>
        </is>
      </c>
      <c r="L4" s="4">
        <f>IF(L2=0,0,INDEX(F2:F13,L2))</f>
        <v/>
      </c>
    </row>
    <row r="5">
      <c r="A5" t="inlineStr">
        <is>
          <t>Apr</t>
        </is>
      </c>
      <c r="B5" t="n">
        <v>4</v>
      </c>
      <c r="C5" s="3" t="n">
        <v>0.08</v>
      </c>
      <c r="D5" s="4">
        <f>C5*$C$16</f>
        <v/>
      </c>
      <c r="E5" s="5" t="n">
        <v>181000</v>
      </c>
      <c r="F5" s="4">
        <f>SUM($D$2:D5)</f>
        <v/>
      </c>
      <c r="G5" s="4">
        <f>IF(E5="",NA(),SUM($E$2:E5))</f>
        <v/>
      </c>
      <c r="H5" s="4">
        <f>$C$16*B5/12</f>
        <v/>
      </c>
      <c r="I5" s="6">
        <f>IF(E5="","",G5/F5)</f>
        <v/>
      </c>
      <c r="K5" s="7" t="inlineStr">
        <is>
          <t>Gap to pace</t>
        </is>
      </c>
      <c r="L5" s="9">
        <f>L3-L4</f>
        <v/>
      </c>
    </row>
    <row r="6">
      <c r="A6" t="inlineStr">
        <is>
          <t>May</t>
        </is>
      </c>
      <c r="B6" t="n">
        <v>5</v>
      </c>
      <c r="C6" s="3" t="n">
        <v>0.09</v>
      </c>
      <c r="D6" s="4">
        <f>C6*$C$16</f>
        <v/>
      </c>
      <c r="E6" s="5" t="n">
        <v>205000</v>
      </c>
      <c r="F6" s="4">
        <f>SUM($D$2:D6)</f>
        <v/>
      </c>
      <c r="G6" s="4">
        <f>IF(E6="",NA(),SUM($E$2:E6))</f>
        <v/>
      </c>
      <c r="H6" s="4">
        <f>$C$16*B6/12</f>
        <v/>
      </c>
      <c r="I6" s="6">
        <f>IF(E6="","",G6/F6)</f>
        <v/>
      </c>
      <c r="K6" s="7" t="inlineStr">
        <is>
          <t>Share of year elapsed (by plan)</t>
        </is>
      </c>
      <c r="L6" s="6">
        <f>IF(C16="",0,L4/C16)</f>
        <v/>
      </c>
    </row>
    <row r="7">
      <c r="A7" t="inlineStr">
        <is>
          <t>Jun</t>
        </is>
      </c>
      <c r="B7" t="n">
        <v>6</v>
      </c>
      <c r="C7" s="3" t="n">
        <v>0.1</v>
      </c>
      <c r="D7" s="4">
        <f>C7*$C$16</f>
        <v/>
      </c>
      <c r="E7" s="5" t="n">
        <v>248000</v>
      </c>
      <c r="F7" s="4">
        <f>SUM($D$2:D7)</f>
        <v/>
      </c>
      <c r="G7" s="4">
        <f>IF(E7="",NA(),SUM($E$2:E7))</f>
        <v/>
      </c>
      <c r="H7" s="4">
        <f>$C$16*B7/12</f>
        <v/>
      </c>
      <c r="I7" s="6">
        <f>IF(E7="","",G7/F7)</f>
        <v/>
      </c>
      <c r="K7" s="7" t="inlineStr">
        <is>
          <t>Needed rest of year</t>
        </is>
      </c>
      <c r="L7" s="4">
        <f>C16-L3</f>
        <v/>
      </c>
    </row>
    <row r="8">
      <c r="A8" t="inlineStr">
        <is>
          <t>Jul</t>
        </is>
      </c>
      <c r="B8" t="n">
        <v>7</v>
      </c>
      <c r="C8" s="3" t="n">
        <v>0.1</v>
      </c>
      <c r="D8" s="4">
        <f>C8*$C$16</f>
        <v/>
      </c>
      <c r="E8" s="5" t="n">
        <v>231000</v>
      </c>
      <c r="F8" s="4">
        <f>SUM($D$2:D8)</f>
        <v/>
      </c>
      <c r="G8" s="4">
        <f>IF(E8="",NA(),SUM($E$2:E8))</f>
        <v/>
      </c>
      <c r="H8" s="4">
        <f>$C$16*B8/12</f>
        <v/>
      </c>
      <c r="I8" s="6">
        <f>IF(E8="","",G8/F8)</f>
        <v/>
      </c>
      <c r="K8" s="7" t="inlineStr">
        <is>
          <t>Needed vs rest-of-year target</t>
        </is>
      </c>
      <c r="L8" s="6">
        <f>IF(C16-L4=0,"",L7/(C16-L4))</f>
        <v/>
      </c>
    </row>
    <row r="9">
      <c r="A9" t="inlineStr">
        <is>
          <t>Aug</t>
        </is>
      </c>
      <c r="B9" t="n">
        <v>8</v>
      </c>
      <c r="C9" s="3" t="n">
        <v>0.09</v>
      </c>
      <c r="D9" s="4">
        <f>C9*$C$16</f>
        <v/>
      </c>
      <c r="E9" s="5" t="n">
        <v>204000</v>
      </c>
      <c r="F9" s="4">
        <f>SUM($D$2:D9)</f>
        <v/>
      </c>
      <c r="G9" s="4">
        <f>IF(E9="",NA(),SUM($E$2:E9))</f>
        <v/>
      </c>
      <c r="H9" s="4">
        <f>$C$16*B9/12</f>
        <v/>
      </c>
      <c r="I9" s="6">
        <f>IF(E9="","",G9/F9)</f>
        <v/>
      </c>
    </row>
    <row r="10">
      <c r="A10" t="inlineStr">
        <is>
          <t>Sep</t>
        </is>
      </c>
      <c r="B10" t="n">
        <v>9</v>
      </c>
      <c r="C10" s="3" t="n">
        <v>0.08</v>
      </c>
      <c r="D10" s="4">
        <f>C10*$C$16</f>
        <v/>
      </c>
      <c r="E10" s="5" t="n">
        <v>180000</v>
      </c>
      <c r="F10" s="4">
        <f>SUM($D$2:D10)</f>
        <v/>
      </c>
      <c r="G10" s="4">
        <f>IF(E10="",NA(),SUM($E$2:E10))</f>
        <v/>
      </c>
      <c r="H10" s="4">
        <f>$C$16*B10/12</f>
        <v/>
      </c>
      <c r="I10" s="6">
        <f>IF(E10="","",G10/F10)</f>
        <v/>
      </c>
    </row>
    <row r="11">
      <c r="A11" t="inlineStr">
        <is>
          <t>Oct</t>
        </is>
      </c>
      <c r="B11" t="n">
        <v>10</v>
      </c>
      <c r="C11" s="3" t="n">
        <v>0.08</v>
      </c>
      <c r="D11" s="4">
        <f>C11*$C$16</f>
        <v/>
      </c>
      <c r="E11" s="5" t="n"/>
      <c r="F11" s="4">
        <f>SUM($D$2:D11)</f>
        <v/>
      </c>
      <c r="G11" s="4">
        <f>IF(E11="",NA(),SUM($E$2:E11))</f>
        <v/>
      </c>
      <c r="H11" s="4">
        <f>$C$16*B11/12</f>
        <v/>
      </c>
      <c r="I11" s="6">
        <f>IF(E11="","",G11/F11)</f>
        <v/>
      </c>
    </row>
    <row r="12">
      <c r="A12" t="inlineStr">
        <is>
          <t>Nov</t>
        </is>
      </c>
      <c r="B12" t="n">
        <v>11</v>
      </c>
      <c r="C12" s="3" t="n">
        <v>0.09</v>
      </c>
      <c r="D12" s="4">
        <f>C12*$C$16</f>
        <v/>
      </c>
      <c r="E12" s="5" t="n"/>
      <c r="F12" s="4">
        <f>SUM($D$2:D12)</f>
        <v/>
      </c>
      <c r="G12" s="4">
        <f>IF(E12="",NA(),SUM($E$2:E12))</f>
        <v/>
      </c>
      <c r="H12" s="4">
        <f>$C$16*B12/12</f>
        <v/>
      </c>
      <c r="I12" s="6">
        <f>IF(E12="","",G12/F12)</f>
        <v/>
      </c>
    </row>
    <row r="13">
      <c r="A13" t="inlineStr">
        <is>
          <t>Dec</t>
        </is>
      </c>
      <c r="B13" t="n">
        <v>12</v>
      </c>
      <c r="C13" s="3" t="n">
        <v>0.12</v>
      </c>
      <c r="D13" s="4">
        <f>C13*$C$16</f>
        <v/>
      </c>
      <c r="E13" s="5" t="n"/>
      <c r="F13" s="4">
        <f>SUM($D$2:D13)</f>
        <v/>
      </c>
      <c r="G13" s="4">
        <f>IF(E13="",NA(),SUM($E$2:E13))</f>
        <v/>
      </c>
      <c r="H13" s="4">
        <f>$C$16*B13/12</f>
        <v/>
      </c>
      <c r="I13" s="6">
        <f>IF(E13="","",G13/F13)</f>
        <v/>
      </c>
    </row>
    <row r="14">
      <c r="A14" t="inlineStr">
        <is>
          <t>Check: shares add to</t>
        </is>
      </c>
      <c r="C14" s="10">
        <f>SUM(C2:C13)</f>
        <v/>
      </c>
    </row>
    <row r="16">
      <c r="A16" s="7" t="inlineStr">
        <is>
          <t>Annual target</t>
        </is>
      </c>
      <c r="C16" s="5" t="n">
        <v>2400000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22" customWidth="1" min="9" max="9"/>
    <col width="14" customWidth="1" min="10" max="10"/>
  </cols>
  <sheetData>
    <row r="1">
      <c r="A1" s="2" t="inlineStr">
        <is>
          <t>Store</t>
        </is>
      </c>
      <c r="B1" s="2" t="inlineStr">
        <is>
          <t>Full-year target</t>
        </is>
      </c>
      <c r="C1" s="2" t="inlineStr">
        <is>
          <t>YTD target</t>
        </is>
      </c>
      <c r="D1" s="2" t="inlineStr">
        <is>
          <t>YTD actual</t>
        </is>
      </c>
      <c r="E1" s="2" t="inlineStr">
        <is>
          <t>% of YTD target</t>
        </is>
      </c>
      <c r="F1" s="2" t="inlineStr">
        <is>
          <t>Band: below 90%</t>
        </is>
      </c>
      <c r="G1" s="2" t="inlineStr">
        <is>
          <t>Band: 90-100%</t>
        </is>
      </c>
      <c r="H1" s="2" t="inlineStr">
        <is>
          <t>Band: 100-120%</t>
        </is>
      </c>
      <c r="I1" s="2" t="inlineStr">
        <is>
          <t>Progress to full year</t>
        </is>
      </c>
      <c r="J1" s="2" t="inlineStr">
        <is>
          <t>Plan says by now</t>
        </is>
      </c>
    </row>
    <row r="2">
      <c r="A2" t="inlineStr">
        <is>
          <t>Bend</t>
        </is>
      </c>
      <c r="B2" s="5" t="n">
        <v>845000</v>
      </c>
      <c r="C2" s="4">
        <f>ROUND(B2*Monthly!$L$6,-3)</f>
        <v/>
      </c>
      <c r="D2" s="5" t="n">
        <v>618000</v>
      </c>
      <c r="E2" s="10">
        <f>D2/C2</f>
        <v/>
      </c>
      <c r="F2" s="10" t="n">
        <v>0.9</v>
      </c>
      <c r="G2" s="10" t="n">
        <v>0.1</v>
      </c>
      <c r="H2" s="10" t="n">
        <v>0.2</v>
      </c>
      <c r="I2" s="10">
        <f>D2/B2</f>
        <v/>
      </c>
      <c r="J2" s="10">
        <f>Monthly!$L$6</f>
        <v/>
      </c>
    </row>
    <row r="3">
      <c r="A3" t="inlineStr">
        <is>
          <t>Hood River</t>
        </is>
      </c>
      <c r="B3" s="5" t="n">
        <v>634000</v>
      </c>
      <c r="C3" s="4">
        <f>ROUND(B3*Monthly!$L$6,-3)</f>
        <v/>
      </c>
      <c r="D3" s="5" t="n">
        <v>423000</v>
      </c>
      <c r="E3" s="10">
        <f>D3/C3</f>
        <v/>
      </c>
      <c r="F3" s="10" t="n">
        <v>0.9</v>
      </c>
      <c r="G3" s="10" t="n">
        <v>0.1</v>
      </c>
      <c r="H3" s="10" t="n">
        <v>0.2</v>
      </c>
      <c r="I3" s="10">
        <f>D3/B3</f>
        <v/>
      </c>
      <c r="J3" s="10">
        <f>Monthly!$L$6</f>
        <v/>
      </c>
    </row>
    <row r="4">
      <c r="A4" t="inlineStr">
        <is>
          <t>Missoula</t>
        </is>
      </c>
      <c r="B4" s="5" t="n">
        <v>499000</v>
      </c>
      <c r="C4" s="4">
        <f>ROUND(B4*Monthly!$L$6,-3)</f>
        <v/>
      </c>
      <c r="D4" s="5" t="n">
        <v>312000</v>
      </c>
      <c r="E4" s="10">
        <f>D4/C4</f>
        <v/>
      </c>
      <c r="F4" s="10" t="n">
        <v>0.9</v>
      </c>
      <c r="G4" s="10" t="n">
        <v>0.1</v>
      </c>
      <c r="H4" s="10" t="n">
        <v>0.2</v>
      </c>
      <c r="I4" s="10">
        <f>D4/B4</f>
        <v/>
      </c>
      <c r="J4" s="10">
        <f>Monthly!$L$6</f>
        <v/>
      </c>
    </row>
    <row r="5">
      <c r="A5" t="inlineStr">
        <is>
          <t>Online</t>
        </is>
      </c>
      <c r="B5" s="5" t="n">
        <v>422000</v>
      </c>
      <c r="C5" s="4">
        <f>ROUND(B5*Monthly!$L$6,-3)</f>
        <v/>
      </c>
      <c r="D5" s="5" t="n">
        <v>301000</v>
      </c>
      <c r="E5" s="10">
        <f>D5/C5</f>
        <v/>
      </c>
      <c r="F5" s="10" t="n">
        <v>0.9</v>
      </c>
      <c r="G5" s="10" t="n">
        <v>0.1</v>
      </c>
      <c r="H5" s="10" t="n">
        <v>0.2</v>
      </c>
      <c r="I5" s="10">
        <f>D5/B5</f>
        <v/>
      </c>
      <c r="J5" s="10">
        <f>Monthly!$L$6</f>
        <v/>
      </c>
    </row>
    <row r="6">
      <c r="A6" s="7" t="inlineStr">
        <is>
          <t>Company</t>
        </is>
      </c>
      <c r="B6" s="11">
        <f>SUM(B2:B5)</f>
        <v/>
      </c>
      <c r="C6" s="11">
        <f>SUM(C2:C5)</f>
        <v/>
      </c>
      <c r="D6" s="11">
        <f>SUM(D2:D5)</f>
        <v/>
      </c>
      <c r="E6" s="10">
        <f>D6/C6</f>
        <v/>
      </c>
      <c r="I6" s="10">
        <f>D6/B6</f>
        <v/>
      </c>
      <c r="J6" s="10">
        <f>Monthly!$L$6</f>
        <v/>
      </c>
    </row>
  </sheetData>
  <conditionalFormatting sqref="I2:I6">
    <cfRule type="dataBar" priority="1">
      <dataBar showValue="1">
        <cfvo type="num" val="0"/>
        <cfvo type="num" val="1"/>
        <color rgb="000284C7"/>
      </dataBar>
    </cfRule>
  </conditionalFormatting>
  <conditionalFormatting sqref="E2:E5">
    <cfRule type="cellIs" priority="2" operator="lessThan" dxfId="0">
      <formula>0.9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selection activeCell="A1" sqref="A1"/>
    </sheetView>
  </sheetViews>
  <sheetFormatPr baseColWidth="8" defaultRowHeight="15"/>
  <cols>
    <col width="8" customWidth="1" min="1" max="1"/>
    <col width="9" customWidth="1" min="2" max="2"/>
    <col width="10" customWidth="1" min="3" max="3"/>
    <col width="14" customWidth="1" min="4" max="4"/>
    <col width="13" customWidth="1" min="5" max="5"/>
    <col width="16" customWidth="1" min="6" max="6"/>
    <col width="14" customWidth="1" min="7" max="7"/>
    <col width="15" customWidth="1" min="8" max="8"/>
    <col width="11" customWidth="1" min="9" max="9"/>
    <col width="3" customWidth="1" min="10" max="10"/>
    <col width="30" customWidth="1" min="11" max="11"/>
    <col width="14" customWidth="1" min="12" max="12"/>
  </cols>
  <sheetData>
    <row r="1">
      <c r="A1" s="2" t="inlineStr">
        <is>
          <t>Month</t>
        </is>
      </c>
      <c r="B1" s="2" t="inlineStr">
        <is>
          <t>Month no</t>
        </is>
      </c>
      <c r="C1" s="2" t="inlineStr">
        <is>
          <t>Seasonal share</t>
        </is>
      </c>
      <c r="D1" s="2" t="inlineStr">
        <is>
          <t>Monthly target</t>
        </is>
      </c>
      <c r="E1" s="2" t="inlineStr">
        <is>
          <t>Actual</t>
        </is>
      </c>
      <c r="F1" s="2" t="inlineStr">
        <is>
          <t>Cum target (seasonal pace)</t>
        </is>
      </c>
      <c r="G1" s="2" t="inlineStr">
        <is>
          <t>Cum actual</t>
        </is>
      </c>
      <c r="H1" s="2" t="inlineStr">
        <is>
          <t>Straight-line pace</t>
        </is>
      </c>
      <c r="I1" s="2" t="inlineStr">
        <is>
          <t>Actual vs pace</t>
        </is>
      </c>
    </row>
    <row r="2">
      <c r="A2" t="inlineStr">
        <is>
          <t>Jan</t>
        </is>
      </c>
      <c r="B2" t="n">
        <v>1</v>
      </c>
      <c r="C2" s="3" t="n"/>
      <c r="D2" s="4">
        <f>C2*$C$16</f>
        <v/>
      </c>
      <c r="E2" s="5" t="n"/>
      <c r="F2" s="4">
        <f>SUM($D$2:D2)</f>
        <v/>
      </c>
      <c r="G2" s="4">
        <f>IF(E2="",NA(),SUM($E$2:E2))</f>
        <v/>
      </c>
      <c r="H2" s="4">
        <f>$C$16*B2/12</f>
        <v/>
      </c>
      <c r="I2" s="6">
        <f>IF(E2="","",G2/F2)</f>
        <v/>
      </c>
      <c r="K2" s="7" t="inlineStr">
        <is>
          <t>Months done</t>
        </is>
      </c>
      <c r="L2" s="8">
        <f>COUNT(E2:E13)</f>
        <v/>
      </c>
    </row>
    <row r="3">
      <c r="A3" t="inlineStr">
        <is>
          <t>Feb</t>
        </is>
      </c>
      <c r="B3" t="n">
        <v>2</v>
      </c>
      <c r="C3" s="3" t="n"/>
      <c r="D3" s="4">
        <f>C3*$C$16</f>
        <v/>
      </c>
      <c r="E3" s="5" t="n"/>
      <c r="F3" s="4">
        <f>SUM($D$2:D3)</f>
        <v/>
      </c>
      <c r="G3" s="4">
        <f>IF(E3="",NA(),SUM($E$2:E3))</f>
        <v/>
      </c>
      <c r="H3" s="4">
        <f>$C$16*B3/12</f>
        <v/>
      </c>
      <c r="I3" s="6">
        <f>IF(E3="","",G3/F3)</f>
        <v/>
      </c>
      <c r="K3" s="7" t="inlineStr">
        <is>
          <t>YTD actual</t>
        </is>
      </c>
      <c r="L3" s="4">
        <f>SUM(E2:E13)</f>
        <v/>
      </c>
    </row>
    <row r="4">
      <c r="A4" t="inlineStr">
        <is>
          <t>Mar</t>
        </is>
      </c>
      <c r="B4" t="n">
        <v>3</v>
      </c>
      <c r="C4" s="3" t="n"/>
      <c r="D4" s="4">
        <f>C4*$C$16</f>
        <v/>
      </c>
      <c r="E4" s="5" t="n"/>
      <c r="F4" s="4">
        <f>SUM($D$2:D4)</f>
        <v/>
      </c>
      <c r="G4" s="4">
        <f>IF(E4="",NA(),SUM($E$2:E4))</f>
        <v/>
      </c>
      <c r="H4" s="4">
        <f>$C$16*B4/12</f>
        <v/>
      </c>
      <c r="I4" s="6">
        <f>IF(E4="","",G4/F4)</f>
        <v/>
      </c>
      <c r="K4" s="7" t="inlineStr">
        <is>
          <t>YTD seasonal pace</t>
        </is>
      </c>
      <c r="L4" s="4">
        <f>IF(L2=0,0,INDEX(F2:F13,L2))</f>
        <v/>
      </c>
    </row>
    <row r="5">
      <c r="A5" t="inlineStr">
        <is>
          <t>Apr</t>
        </is>
      </c>
      <c r="B5" t="n">
        <v>4</v>
      </c>
      <c r="C5" s="3" t="n"/>
      <c r="D5" s="4">
        <f>C5*$C$16</f>
        <v/>
      </c>
      <c r="E5" s="5" t="n"/>
      <c r="F5" s="4">
        <f>SUM($D$2:D5)</f>
        <v/>
      </c>
      <c r="G5" s="4">
        <f>IF(E5="",NA(),SUM($E$2:E5))</f>
        <v/>
      </c>
      <c r="H5" s="4">
        <f>$C$16*B5/12</f>
        <v/>
      </c>
      <c r="I5" s="6">
        <f>IF(E5="","",G5/F5)</f>
        <v/>
      </c>
      <c r="K5" s="7" t="inlineStr">
        <is>
          <t>Gap to pace</t>
        </is>
      </c>
      <c r="L5" s="9">
        <f>L3-L4</f>
        <v/>
      </c>
    </row>
    <row r="6">
      <c r="A6" t="inlineStr">
        <is>
          <t>May</t>
        </is>
      </c>
      <c r="B6" t="n">
        <v>5</v>
      </c>
      <c r="C6" s="3" t="n"/>
      <c r="D6" s="4">
        <f>C6*$C$16</f>
        <v/>
      </c>
      <c r="E6" s="5" t="n"/>
      <c r="F6" s="4">
        <f>SUM($D$2:D6)</f>
        <v/>
      </c>
      <c r="G6" s="4">
        <f>IF(E6="",NA(),SUM($E$2:E6))</f>
        <v/>
      </c>
      <c r="H6" s="4">
        <f>$C$16*B6/12</f>
        <v/>
      </c>
      <c r="I6" s="6">
        <f>IF(E6="","",G6/F6)</f>
        <v/>
      </c>
      <c r="K6" s="7" t="inlineStr">
        <is>
          <t>Share of year elapsed (by plan)</t>
        </is>
      </c>
      <c r="L6" s="6">
        <f>IF(C16="",0,L4/C16)</f>
        <v/>
      </c>
    </row>
    <row r="7">
      <c r="A7" t="inlineStr">
        <is>
          <t>Jun</t>
        </is>
      </c>
      <c r="B7" t="n">
        <v>6</v>
      </c>
      <c r="C7" s="3" t="n"/>
      <c r="D7" s="4">
        <f>C7*$C$16</f>
        <v/>
      </c>
      <c r="E7" s="5" t="n"/>
      <c r="F7" s="4">
        <f>SUM($D$2:D7)</f>
        <v/>
      </c>
      <c r="G7" s="4">
        <f>IF(E7="",NA(),SUM($E$2:E7))</f>
        <v/>
      </c>
      <c r="H7" s="4">
        <f>$C$16*B7/12</f>
        <v/>
      </c>
      <c r="I7" s="6">
        <f>IF(E7="","",G7/F7)</f>
        <v/>
      </c>
      <c r="K7" s="7" t="inlineStr">
        <is>
          <t>Needed rest of year</t>
        </is>
      </c>
      <c r="L7" s="4">
        <f>C16-L3</f>
        <v/>
      </c>
    </row>
    <row r="8">
      <c r="A8" t="inlineStr">
        <is>
          <t>Jul</t>
        </is>
      </c>
      <c r="B8" t="n">
        <v>7</v>
      </c>
      <c r="C8" s="3" t="n"/>
      <c r="D8" s="4">
        <f>C8*$C$16</f>
        <v/>
      </c>
      <c r="E8" s="5" t="n"/>
      <c r="F8" s="4">
        <f>SUM($D$2:D8)</f>
        <v/>
      </c>
      <c r="G8" s="4">
        <f>IF(E8="",NA(),SUM($E$2:E8))</f>
        <v/>
      </c>
      <c r="H8" s="4">
        <f>$C$16*B8/12</f>
        <v/>
      </c>
      <c r="I8" s="6">
        <f>IF(E8="","",G8/F8)</f>
        <v/>
      </c>
      <c r="K8" s="7" t="inlineStr">
        <is>
          <t>Needed vs rest-of-year target</t>
        </is>
      </c>
      <c r="L8" s="6">
        <f>IF(C16-L4=0,"",L7/(C16-L4))</f>
        <v/>
      </c>
    </row>
    <row r="9">
      <c r="A9" t="inlineStr">
        <is>
          <t>Aug</t>
        </is>
      </c>
      <c r="B9" t="n">
        <v>8</v>
      </c>
      <c r="C9" s="3" t="n"/>
      <c r="D9" s="4">
        <f>C9*$C$16</f>
        <v/>
      </c>
      <c r="E9" s="5" t="n"/>
      <c r="F9" s="4">
        <f>SUM($D$2:D9)</f>
        <v/>
      </c>
      <c r="G9" s="4">
        <f>IF(E9="",NA(),SUM($E$2:E9))</f>
        <v/>
      </c>
      <c r="H9" s="4">
        <f>$C$16*B9/12</f>
        <v/>
      </c>
      <c r="I9" s="6">
        <f>IF(E9="","",G9/F9)</f>
        <v/>
      </c>
    </row>
    <row r="10">
      <c r="A10" t="inlineStr">
        <is>
          <t>Sep</t>
        </is>
      </c>
      <c r="B10" t="n">
        <v>9</v>
      </c>
      <c r="C10" s="3" t="n"/>
      <c r="D10" s="4">
        <f>C10*$C$16</f>
        <v/>
      </c>
      <c r="E10" s="5" t="n"/>
      <c r="F10" s="4">
        <f>SUM($D$2:D10)</f>
        <v/>
      </c>
      <c r="G10" s="4">
        <f>IF(E10="",NA(),SUM($E$2:E10))</f>
        <v/>
      </c>
      <c r="H10" s="4">
        <f>$C$16*B10/12</f>
        <v/>
      </c>
      <c r="I10" s="6">
        <f>IF(E10="","",G10/F10)</f>
        <v/>
      </c>
    </row>
    <row r="11">
      <c r="A11" t="inlineStr">
        <is>
          <t>Oct</t>
        </is>
      </c>
      <c r="B11" t="n">
        <v>10</v>
      </c>
      <c r="C11" s="3" t="n"/>
      <c r="D11" s="4">
        <f>C11*$C$16</f>
        <v/>
      </c>
      <c r="E11" s="5" t="n"/>
      <c r="F11" s="4">
        <f>SUM($D$2:D11)</f>
        <v/>
      </c>
      <c r="G11" s="4">
        <f>IF(E11="",NA(),SUM($E$2:E11))</f>
        <v/>
      </c>
      <c r="H11" s="4">
        <f>$C$16*B11/12</f>
        <v/>
      </c>
      <c r="I11" s="6">
        <f>IF(E11="","",G11/F11)</f>
        <v/>
      </c>
    </row>
    <row r="12">
      <c r="A12" t="inlineStr">
        <is>
          <t>Nov</t>
        </is>
      </c>
      <c r="B12" t="n">
        <v>11</v>
      </c>
      <c r="C12" s="3" t="n"/>
      <c r="D12" s="4">
        <f>C12*$C$16</f>
        <v/>
      </c>
      <c r="E12" s="5" t="n"/>
      <c r="F12" s="4">
        <f>SUM($D$2:D12)</f>
        <v/>
      </c>
      <c r="G12" s="4">
        <f>IF(E12="",NA(),SUM($E$2:E12))</f>
        <v/>
      </c>
      <c r="H12" s="4">
        <f>$C$16*B12/12</f>
        <v/>
      </c>
      <c r="I12" s="6">
        <f>IF(E12="","",G12/F12)</f>
        <v/>
      </c>
    </row>
    <row r="13">
      <c r="A13" t="inlineStr">
        <is>
          <t>Dec</t>
        </is>
      </c>
      <c r="B13" t="n">
        <v>12</v>
      </c>
      <c r="C13" s="3" t="n"/>
      <c r="D13" s="4">
        <f>C13*$C$16</f>
        <v/>
      </c>
      <c r="E13" s="5" t="n"/>
      <c r="F13" s="4">
        <f>SUM($D$2:D13)</f>
        <v/>
      </c>
      <c r="G13" s="4">
        <f>IF(E13="",NA(),SUM($E$2:E13))</f>
        <v/>
      </c>
      <c r="H13" s="4">
        <f>$C$16*B13/12</f>
        <v/>
      </c>
      <c r="I13" s="6">
        <f>IF(E13="","",G13/F13)</f>
        <v/>
      </c>
    </row>
    <row r="14">
      <c r="A14" t="inlineStr">
        <is>
          <t>Check: shares add to</t>
        </is>
      </c>
      <c r="C14" s="10">
        <f>SUM(C2:C13)</f>
        <v/>
      </c>
    </row>
    <row r="16">
      <c r="A16" s="7" t="inlineStr">
        <is>
          <t>Annual target</t>
        </is>
      </c>
      <c r="C16" s="5" t="n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2026-10-21T16:16:50Z</dcterms:created>
  <dcterms:modified xmlns:dcterms="http://purl.org/dc/terms/" xmlns:xsi="http://www.w3.org/2001/XMLSchema-instance" xsi:type="dcterms:W3CDTF">2026-10-21T16:16:50Z</dcterms:modified>
</cp:coreProperties>
</file>