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SUMIFS practice workbook (example business: Gull Rock Seafood, fictional)</t>
        </is>
      </c>
    </row>
    <row r="3">
      <c r="A3" t="inlineStr">
        <is>
          <t>Example data only: September 2026 wholesale orders for a fictional seafood supplier.</t>
        </is>
      </c>
    </row>
    <row r="4">
      <c r="A4" t="inlineStr">
        <is>
          <t>Practice sheet: answer each question in column K (rows 2-12) with a SUMIFS formula. The data is in A1:G21.</t>
        </is>
      </c>
    </row>
    <row r="5">
      <c r="A5" t="inlineStr">
        <is>
          <t>Solution sheet: the same data with every formula filled in. Compare your answers.</t>
        </is>
      </c>
    </row>
    <row r="6">
      <c r="A6" t="inlineStr">
        <is>
          <t>Dates used by question 3 sit in K15 (start) and K16 (end). Change them and watch the answer move.</t>
        </is>
      </c>
    </row>
    <row r="7">
      <c r="A7" t="inlineStr">
        <is>
          <t>Summary grid in M1:P7: one SUMIFS copied across and down. The customer reference locks the column ($M2), the category reference locks the row (N$1).</t>
        </is>
      </c>
    </row>
    <row r="8">
      <c r="A8" t="inlineStr">
        <is>
          <t>Question 7 uses an array constant inside SUMIFS, wrapped in SUM, to get an OR condition.</t>
        </is>
      </c>
    </row>
    <row r="9">
      <c r="A9" t="inlineStr">
        <is>
          <t>Guide: https://parityai.pro/blog/sumifs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1" customWidth="1" min="3" max="3"/>
    <col width="11" customWidth="1" min="4" max="4"/>
    <col width="6" customWidth="1" min="5" max="5"/>
    <col width="11" customWidth="1" min="6" max="6"/>
    <col width="13" customWidth="1" min="7" max="7"/>
    <col width="3" customWidth="1" min="8" max="8"/>
    <col width="4" customWidth="1" min="9" max="9"/>
    <col width="48" customWidth="1" min="10" max="10"/>
    <col width="12" customWidth="1" min="11" max="11"/>
    <col width="3" customWidth="1" min="12" max="12"/>
    <col width="17" customWidth="1" min="13" max="13"/>
    <col width="11" customWidth="1" min="14" max="14"/>
    <col width="11" customWidth="1" min="15" max="15"/>
    <col width="11" customWidth="1" min="16" max="16"/>
  </cols>
  <sheetData>
    <row r="1">
      <c r="A1" s="2" t="inlineStr">
        <is>
          <t>Order date</t>
        </is>
      </c>
      <c r="B1" s="2" t="inlineStr">
        <is>
          <t>Customer</t>
        </is>
      </c>
      <c r="C1" s="2" t="inlineStr">
        <is>
          <t>Product</t>
        </is>
      </c>
      <c r="D1" s="2" t="inlineStr">
        <is>
          <t>Category</t>
        </is>
      </c>
      <c r="E1" s="2" t="inlineStr">
        <is>
          <t>Kg</t>
        </is>
      </c>
      <c r="F1" s="2" t="inlineStr">
        <is>
          <t>Amount ($)</t>
        </is>
      </c>
      <c r="G1" s="2" t="inlineStr">
        <is>
          <t>Paid date</t>
        </is>
      </c>
      <c r="I1" s="2" t="inlineStr">
        <is>
          <t>#</t>
        </is>
      </c>
      <c r="J1" s="2" t="inlineStr">
        <is>
          <t>Question</t>
        </is>
      </c>
      <c r="K1" s="2" t="inlineStr">
        <is>
          <t>Answer</t>
        </is>
      </c>
      <c r="M1" s="2" t="inlineStr">
        <is>
          <t>Customer</t>
        </is>
      </c>
      <c r="N1" s="2" t="inlineStr">
        <is>
          <t>Shellfish</t>
        </is>
      </c>
      <c r="O1" s="2" t="inlineStr">
        <is>
          <t>Fin fish</t>
        </is>
      </c>
      <c r="P1" s="2" t="inlineStr">
        <is>
          <t>Total</t>
        </is>
      </c>
    </row>
    <row r="2">
      <c r="A2" s="3" t="n">
        <v>46266</v>
      </c>
      <c r="B2" t="inlineStr">
        <is>
          <t>Harbour Grill</t>
        </is>
      </c>
      <c r="C2" t="inlineStr">
        <is>
          <t>Prawns</t>
        </is>
      </c>
      <c r="D2" t="inlineStr">
        <is>
          <t>Shellfish</t>
        </is>
      </c>
      <c r="E2" t="n">
        <v>12</v>
      </c>
      <c r="F2" s="4" t="n">
        <v>384</v>
      </c>
      <c r="G2" s="3" t="n">
        <v>46268</v>
      </c>
      <c r="I2" t="n">
        <v>1</v>
      </c>
      <c r="J2" t="inlineStr">
        <is>
          <t>Sales to Harbour Grill (all products)</t>
        </is>
      </c>
      <c r="K2" s="4" t="n"/>
      <c r="M2" t="inlineStr">
        <is>
          <t>Harbour Grill</t>
        </is>
      </c>
      <c r="N2" s="4" t="n"/>
      <c r="O2" s="4" t="n"/>
      <c r="P2" s="4" t="n"/>
    </row>
    <row r="3">
      <c r="A3" s="3" t="n">
        <v>46266</v>
      </c>
      <c r="B3" t="inlineStr">
        <is>
          <t>Breakwater Café</t>
        </is>
      </c>
      <c r="C3" t="inlineStr">
        <is>
          <t>Mussels</t>
        </is>
      </c>
      <c r="D3" t="inlineStr">
        <is>
          <t>Shellfish</t>
        </is>
      </c>
      <c r="E3" t="n">
        <v>25</v>
      </c>
      <c r="F3" s="4" t="n">
        <v>225</v>
      </c>
      <c r="G3" s="3" t="n">
        <v>46269</v>
      </c>
      <c r="I3" t="n">
        <v>2</v>
      </c>
      <c r="J3" t="inlineStr">
        <is>
          <t>Prawns sold to Harbour Grill</t>
        </is>
      </c>
      <c r="K3" s="4" t="n"/>
      <c r="M3" t="inlineStr">
        <is>
          <t>Saltbox Grill</t>
        </is>
      </c>
      <c r="N3" s="4" t="n"/>
      <c r="O3" s="4" t="n"/>
      <c r="P3" s="4" t="n"/>
    </row>
    <row r="4">
      <c r="A4" s="3" t="n">
        <v>46267</v>
      </c>
      <c r="B4" t="inlineStr">
        <is>
          <t>Saltbox Grill</t>
        </is>
      </c>
      <c r="C4" t="inlineStr">
        <is>
          <t>Snapper</t>
        </is>
      </c>
      <c r="D4" t="inlineStr">
        <is>
          <t>Fin fish</t>
        </is>
      </c>
      <c r="E4" t="n">
        <v>8</v>
      </c>
      <c r="F4" s="4" t="n">
        <v>304</v>
      </c>
      <c r="G4" s="3" t="n">
        <v>46274</v>
      </c>
      <c r="I4" t="n">
        <v>3</v>
      </c>
      <c r="J4" t="inlineStr">
        <is>
          <t>Sales from 1 to 15 September (dates in K15 and K16)</t>
        </is>
      </c>
      <c r="K4" s="4" t="n"/>
      <c r="M4" t="inlineStr">
        <is>
          <t>The Anchor Inn</t>
        </is>
      </c>
      <c r="N4" s="4" t="n"/>
      <c r="O4" s="4" t="n"/>
      <c r="P4" s="4" t="n"/>
    </row>
    <row r="5">
      <c r="A5" s="3" t="n">
        <v>46268</v>
      </c>
      <c r="B5" t="inlineStr">
        <is>
          <t>The Anchor Inn</t>
        </is>
      </c>
      <c r="C5" t="inlineStr">
        <is>
          <t>Flathead</t>
        </is>
      </c>
      <c r="D5" t="inlineStr">
        <is>
          <t>Fin fish</t>
        </is>
      </c>
      <c r="E5" t="n">
        <v>15</v>
      </c>
      <c r="F5" s="4" t="n">
        <v>450</v>
      </c>
      <c r="G5" s="3" t="n">
        <v>46275</v>
      </c>
      <c r="I5" t="n">
        <v>4</v>
      </c>
      <c r="J5" t="inlineStr">
        <is>
          <t>Sales to customers whose name ends in Grill</t>
        </is>
      </c>
      <c r="K5" s="4" t="n"/>
      <c r="M5" t="inlineStr">
        <is>
          <t>Breakwater Café</t>
        </is>
      </c>
      <c r="N5" s="4" t="n"/>
      <c r="O5" s="4" t="n"/>
      <c r="P5" s="4" t="n"/>
    </row>
    <row r="6">
      <c r="A6" s="3" t="n">
        <v>46269</v>
      </c>
      <c r="B6" t="inlineStr">
        <is>
          <t>Rockpool Bistro</t>
        </is>
      </c>
      <c r="C6" t="inlineStr">
        <is>
          <t>Salmon</t>
        </is>
      </c>
      <c r="D6" t="inlineStr">
        <is>
          <t>Fin fish</t>
        </is>
      </c>
      <c r="E6" t="n">
        <v>10</v>
      </c>
      <c r="F6" s="4" t="n">
        <v>340</v>
      </c>
      <c r="G6" s="3" t="n">
        <v>46273</v>
      </c>
      <c r="I6" t="n">
        <v>5</v>
      </c>
      <c r="J6" t="inlineStr">
        <is>
          <t>All sales except salmon</t>
        </is>
      </c>
      <c r="K6" s="4" t="n"/>
      <c r="M6" t="inlineStr">
        <is>
          <t>Rockpool Bistro</t>
        </is>
      </c>
      <c r="N6" s="4" t="n"/>
      <c r="O6" s="4" t="n"/>
      <c r="P6" s="4" t="n"/>
    </row>
    <row r="7">
      <c r="A7" s="3" t="n">
        <v>46272</v>
      </c>
      <c r="B7" t="inlineStr">
        <is>
          <t>Harbour Grill</t>
        </is>
      </c>
      <c r="C7" t="inlineStr">
        <is>
          <t>Snapper</t>
        </is>
      </c>
      <c r="D7" t="inlineStr">
        <is>
          <t>Fin fish</t>
        </is>
      </c>
      <c r="E7" t="n">
        <v>6</v>
      </c>
      <c r="F7" s="4" t="n">
        <v>228</v>
      </c>
      <c r="G7" s="3" t="n">
        <v>46275</v>
      </c>
      <c r="I7" t="n">
        <v>6</v>
      </c>
      <c r="J7" t="inlineStr">
        <is>
          <t>Sales on orders of 20 kg or more</t>
        </is>
      </c>
      <c r="K7" s="4" t="n"/>
      <c r="M7" s="5" t="inlineStr">
        <is>
          <t>Total</t>
        </is>
      </c>
      <c r="N7" s="6" t="n"/>
      <c r="O7" s="6" t="n"/>
      <c r="P7" s="6" t="n"/>
    </row>
    <row r="8">
      <c r="A8" s="3" t="n">
        <v>46273</v>
      </c>
      <c r="B8" t="inlineStr">
        <is>
          <t>Harbour Grill</t>
        </is>
      </c>
      <c r="C8" t="inlineStr">
        <is>
          <t>Prawns</t>
        </is>
      </c>
      <c r="D8" t="inlineStr">
        <is>
          <t>Shellfish</t>
        </is>
      </c>
      <c r="E8" t="n">
        <v>10</v>
      </c>
      <c r="F8" s="4" t="n">
        <v>320</v>
      </c>
      <c r="G8" s="3" t="n">
        <v>46280</v>
      </c>
      <c r="I8" t="n">
        <v>7</v>
      </c>
      <c r="J8" t="inlineStr">
        <is>
          <t>Prawns OR snapper</t>
        </is>
      </c>
      <c r="K8" s="4" t="n"/>
    </row>
    <row r="9">
      <c r="A9" s="3" t="n">
        <v>46274</v>
      </c>
      <c r="B9" t="inlineStr">
        <is>
          <t>Saltbox Grill</t>
        </is>
      </c>
      <c r="C9" t="inlineStr">
        <is>
          <t>Mussels</t>
        </is>
      </c>
      <c r="D9" t="inlineStr">
        <is>
          <t>Shellfish</t>
        </is>
      </c>
      <c r="E9" t="n">
        <v>30</v>
      </c>
      <c r="F9" s="4" t="n">
        <v>270</v>
      </c>
      <c r="G9" s="3" t="n">
        <v>46282</v>
      </c>
      <c r="I9" t="n">
        <v>8</v>
      </c>
      <c r="J9" t="inlineStr">
        <is>
          <t>Unpaid (paid date blank)</t>
        </is>
      </c>
      <c r="K9" s="4" t="n"/>
    </row>
    <row r="10">
      <c r="A10" s="3" t="n">
        <v>46275</v>
      </c>
      <c r="B10" t="inlineStr">
        <is>
          <t>The Anchor Inn</t>
        </is>
      </c>
      <c r="C10" t="inlineStr">
        <is>
          <t>Prawns</t>
        </is>
      </c>
      <c r="D10" t="inlineStr">
        <is>
          <t>Shellfish</t>
        </is>
      </c>
      <c r="E10" t="n">
        <v>8</v>
      </c>
      <c r="F10" s="4" t="n">
        <v>256</v>
      </c>
      <c r="G10" s="3" t="n"/>
      <c r="I10" t="n">
        <v>9</v>
      </c>
      <c r="J10" t="inlineStr">
        <is>
          <t>Paid (paid date not blank)</t>
        </is>
      </c>
      <c r="K10" s="4" t="n"/>
    </row>
    <row r="11">
      <c r="A11" s="3" t="n">
        <v>46276</v>
      </c>
      <c r="B11" t="inlineStr">
        <is>
          <t>Breakwater Café</t>
        </is>
      </c>
      <c r="C11" t="inlineStr">
        <is>
          <t>Salmon</t>
        </is>
      </c>
      <c r="D11" t="inlineStr">
        <is>
          <t>Fin fish</t>
        </is>
      </c>
      <c r="E11" t="n">
        <v>12</v>
      </c>
      <c r="F11" s="4" t="n">
        <v>408</v>
      </c>
      <c r="G11" s="3" t="n">
        <v>46283</v>
      </c>
      <c r="I11" t="n">
        <v>10</v>
      </c>
      <c r="J11" t="inlineStr">
        <is>
          <t>Unpaid shellfish, Harbour Grill</t>
        </is>
      </c>
      <c r="K11" s="4" t="n"/>
    </row>
    <row r="12">
      <c r="A12" s="3" t="n">
        <v>46279</v>
      </c>
      <c r="B12" t="inlineStr">
        <is>
          <t>Rockpool Bistro</t>
        </is>
      </c>
      <c r="C12" t="inlineStr">
        <is>
          <t>Flathead</t>
        </is>
      </c>
      <c r="D12" t="inlineStr">
        <is>
          <t>Fin fish</t>
        </is>
      </c>
      <c r="E12" t="n">
        <v>9</v>
      </c>
      <c r="F12" s="4" t="n">
        <v>270</v>
      </c>
      <c r="G12" s="3" t="n">
        <v>46287</v>
      </c>
      <c r="I12" t="n">
        <v>11</v>
      </c>
      <c r="J12" t="inlineStr">
        <is>
          <t>Total sales (check)</t>
        </is>
      </c>
      <c r="K12" s="4" t="n"/>
    </row>
    <row r="13">
      <c r="A13" s="3" t="n">
        <v>46280</v>
      </c>
      <c r="B13" t="inlineStr">
        <is>
          <t>Harbour Grill</t>
        </is>
      </c>
      <c r="C13" t="inlineStr">
        <is>
          <t>Mussels</t>
        </is>
      </c>
      <c r="D13" t="inlineStr">
        <is>
          <t>Shellfish</t>
        </is>
      </c>
      <c r="E13" t="n">
        <v>20</v>
      </c>
      <c r="F13" s="4" t="n">
        <v>180</v>
      </c>
      <c r="G13" s="3" t="n"/>
    </row>
    <row r="14">
      <c r="A14" s="3" t="n">
        <v>46281</v>
      </c>
      <c r="B14" t="inlineStr">
        <is>
          <t>Saltbox Grill</t>
        </is>
      </c>
      <c r="C14" t="inlineStr">
        <is>
          <t>Prawns</t>
        </is>
      </c>
      <c r="D14" t="inlineStr">
        <is>
          <t>Shellfish</t>
        </is>
      </c>
      <c r="E14" t="n">
        <v>14</v>
      </c>
      <c r="F14" s="4" t="n">
        <v>448</v>
      </c>
      <c r="G14" s="3" t="n">
        <v>46289</v>
      </c>
    </row>
    <row r="15">
      <c r="A15" s="3" t="n">
        <v>46282</v>
      </c>
      <c r="B15" t="inlineStr">
        <is>
          <t>The Anchor Inn</t>
        </is>
      </c>
      <c r="C15" t="inlineStr">
        <is>
          <t>Snapper</t>
        </is>
      </c>
      <c r="D15" t="inlineStr">
        <is>
          <t>Fin fish</t>
        </is>
      </c>
      <c r="E15" t="n">
        <v>5</v>
      </c>
      <c r="F15" s="4" t="n">
        <v>190</v>
      </c>
      <c r="G15" s="3" t="n"/>
      <c r="J15" t="inlineStr">
        <is>
          <t>Start date</t>
        </is>
      </c>
      <c r="K15" s="3" t="n">
        <v>46266</v>
      </c>
    </row>
    <row r="16">
      <c r="A16" s="3" t="n">
        <v>46286</v>
      </c>
      <c r="B16" t="inlineStr">
        <is>
          <t>Breakwater Café</t>
        </is>
      </c>
      <c r="C16" t="inlineStr">
        <is>
          <t>Prawns</t>
        </is>
      </c>
      <c r="D16" t="inlineStr">
        <is>
          <t>Shellfish</t>
        </is>
      </c>
      <c r="E16" t="n">
        <v>6</v>
      </c>
      <c r="F16" s="4" t="n">
        <v>192</v>
      </c>
      <c r="G16" s="3" t="n">
        <v>46294</v>
      </c>
      <c r="J16" t="inlineStr">
        <is>
          <t>End date</t>
        </is>
      </c>
      <c r="K16" s="3" t="n">
        <v>46280</v>
      </c>
    </row>
    <row r="17">
      <c r="A17" s="3" t="n">
        <v>46287</v>
      </c>
      <c r="B17" t="inlineStr">
        <is>
          <t>Harbour Grill</t>
        </is>
      </c>
      <c r="C17" t="inlineStr">
        <is>
          <t>Prawns</t>
        </is>
      </c>
      <c r="D17" t="inlineStr">
        <is>
          <t>Shellfish</t>
        </is>
      </c>
      <c r="E17" t="n">
        <v>9</v>
      </c>
      <c r="F17" s="4" t="n">
        <v>288</v>
      </c>
      <c r="G17" s="3" t="n"/>
    </row>
    <row r="18">
      <c r="A18" s="3" t="n">
        <v>46288</v>
      </c>
      <c r="B18" t="inlineStr">
        <is>
          <t>Rockpool Bistro</t>
        </is>
      </c>
      <c r="C18" t="inlineStr">
        <is>
          <t>Salmon</t>
        </is>
      </c>
      <c r="D18" t="inlineStr">
        <is>
          <t>Fin fish</t>
        </is>
      </c>
      <c r="E18" t="n">
        <v>11</v>
      </c>
      <c r="F18" s="4" t="n">
        <v>374</v>
      </c>
      <c r="G18" s="3" t="n"/>
    </row>
    <row r="19">
      <c r="A19" s="3" t="n">
        <v>46289</v>
      </c>
      <c r="B19" t="inlineStr">
        <is>
          <t>Saltbox Grill</t>
        </is>
      </c>
      <c r="C19" t="inlineStr">
        <is>
          <t>Flathead</t>
        </is>
      </c>
      <c r="D19" t="inlineStr">
        <is>
          <t>Fin fish</t>
        </is>
      </c>
      <c r="E19" t="n">
        <v>7</v>
      </c>
      <c r="F19" s="4" t="n">
        <v>210</v>
      </c>
      <c r="G19" s="3" t="n"/>
    </row>
    <row r="20">
      <c r="A20" s="3" t="n">
        <v>46293</v>
      </c>
      <c r="B20" t="inlineStr">
        <is>
          <t>The Anchor Inn</t>
        </is>
      </c>
      <c r="C20" t="inlineStr">
        <is>
          <t>Mussels</t>
        </is>
      </c>
      <c r="D20" t="inlineStr">
        <is>
          <t>Shellfish</t>
        </is>
      </c>
      <c r="E20" t="n">
        <v>22</v>
      </c>
      <c r="F20" s="4" t="n">
        <v>198</v>
      </c>
      <c r="G20" s="3" t="n"/>
    </row>
    <row r="21">
      <c r="A21" s="3" t="n">
        <v>46294</v>
      </c>
      <c r="B21" t="inlineStr">
        <is>
          <t>Harbour Grill</t>
        </is>
      </c>
      <c r="C21" t="inlineStr">
        <is>
          <t>Salmon</t>
        </is>
      </c>
      <c r="D21" t="inlineStr">
        <is>
          <t>Fin fish</t>
        </is>
      </c>
      <c r="E21" t="n">
        <v>8</v>
      </c>
      <c r="F21" s="4" t="n">
        <v>272</v>
      </c>
      <c r="G21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1" customWidth="1" min="3" max="3"/>
    <col width="11" customWidth="1" min="4" max="4"/>
    <col width="6" customWidth="1" min="5" max="5"/>
    <col width="11" customWidth="1" min="6" max="6"/>
    <col width="13" customWidth="1" min="7" max="7"/>
    <col width="3" customWidth="1" min="8" max="8"/>
    <col width="4" customWidth="1" min="9" max="9"/>
    <col width="48" customWidth="1" min="10" max="10"/>
    <col width="12" customWidth="1" min="11" max="11"/>
    <col width="3" customWidth="1" min="12" max="12"/>
    <col width="17" customWidth="1" min="13" max="13"/>
    <col width="11" customWidth="1" min="14" max="14"/>
    <col width="11" customWidth="1" min="15" max="15"/>
    <col width="11" customWidth="1" min="16" max="16"/>
  </cols>
  <sheetData>
    <row r="1">
      <c r="A1" s="2" t="inlineStr">
        <is>
          <t>Order date</t>
        </is>
      </c>
      <c r="B1" s="2" t="inlineStr">
        <is>
          <t>Customer</t>
        </is>
      </c>
      <c r="C1" s="2" t="inlineStr">
        <is>
          <t>Product</t>
        </is>
      </c>
      <c r="D1" s="2" t="inlineStr">
        <is>
          <t>Category</t>
        </is>
      </c>
      <c r="E1" s="2" t="inlineStr">
        <is>
          <t>Kg</t>
        </is>
      </c>
      <c r="F1" s="2" t="inlineStr">
        <is>
          <t>Amount ($)</t>
        </is>
      </c>
      <c r="G1" s="2" t="inlineStr">
        <is>
          <t>Paid date</t>
        </is>
      </c>
      <c r="I1" s="2" t="inlineStr">
        <is>
          <t>#</t>
        </is>
      </c>
      <c r="J1" s="2" t="inlineStr">
        <is>
          <t>Question</t>
        </is>
      </c>
      <c r="K1" s="2" t="inlineStr">
        <is>
          <t>Answer</t>
        </is>
      </c>
      <c r="M1" s="2" t="inlineStr">
        <is>
          <t>Customer</t>
        </is>
      </c>
      <c r="N1" s="2" t="inlineStr">
        <is>
          <t>Shellfish</t>
        </is>
      </c>
      <c r="O1" s="2" t="inlineStr">
        <is>
          <t>Fin fish</t>
        </is>
      </c>
      <c r="P1" s="2" t="inlineStr">
        <is>
          <t>Total</t>
        </is>
      </c>
    </row>
    <row r="2">
      <c r="A2" s="3" t="n">
        <v>46266</v>
      </c>
      <c r="B2" t="inlineStr">
        <is>
          <t>Harbour Grill</t>
        </is>
      </c>
      <c r="C2" t="inlineStr">
        <is>
          <t>Prawns</t>
        </is>
      </c>
      <c r="D2" t="inlineStr">
        <is>
          <t>Shellfish</t>
        </is>
      </c>
      <c r="E2" t="n">
        <v>12</v>
      </c>
      <c r="F2" s="4" t="n">
        <v>384</v>
      </c>
      <c r="G2" s="3" t="n">
        <v>46268</v>
      </c>
      <c r="I2" t="n">
        <v>1</v>
      </c>
      <c r="J2" t="inlineStr">
        <is>
          <t>Sales to Harbour Grill (all products)</t>
        </is>
      </c>
      <c r="K2" s="4">
        <f>SUMIFS($F$2:$F$21,$B$2:$B$21,"Harbour Grill")</f>
        <v/>
      </c>
      <c r="M2" t="inlineStr">
        <is>
          <t>Harbour Grill</t>
        </is>
      </c>
      <c r="N2" s="4">
        <f>SUMIFS($F$2:$F$21,$B$2:$B$21,$M2,$D$2:$D$21,N$1)</f>
        <v/>
      </c>
      <c r="O2" s="4">
        <f>SUMIFS($F$2:$F$21,$B$2:$B$21,$M2,$D$2:$D$21,O$1)</f>
        <v/>
      </c>
      <c r="P2" s="4">
        <f>N2+O2</f>
        <v/>
      </c>
    </row>
    <row r="3">
      <c r="A3" s="3" t="n">
        <v>46266</v>
      </c>
      <c r="B3" t="inlineStr">
        <is>
          <t>Breakwater Café</t>
        </is>
      </c>
      <c r="C3" t="inlineStr">
        <is>
          <t>Mussels</t>
        </is>
      </c>
      <c r="D3" t="inlineStr">
        <is>
          <t>Shellfish</t>
        </is>
      </c>
      <c r="E3" t="n">
        <v>25</v>
      </c>
      <c r="F3" s="4" t="n">
        <v>225</v>
      </c>
      <c r="G3" s="3" t="n">
        <v>46269</v>
      </c>
      <c r="I3" t="n">
        <v>2</v>
      </c>
      <c r="J3" t="inlineStr">
        <is>
          <t>Prawns sold to Harbour Grill</t>
        </is>
      </c>
      <c r="K3" s="4">
        <f>SUMIFS($F$2:$F$21,$B$2:$B$21,"Harbour Grill",$C$2:$C$21,"Prawns")</f>
        <v/>
      </c>
      <c r="M3" t="inlineStr">
        <is>
          <t>Saltbox Grill</t>
        </is>
      </c>
      <c r="N3" s="4">
        <f>SUMIFS($F$2:$F$21,$B$2:$B$21,$M3,$D$2:$D$21,N$1)</f>
        <v/>
      </c>
      <c r="O3" s="4">
        <f>SUMIFS($F$2:$F$21,$B$2:$B$21,$M3,$D$2:$D$21,O$1)</f>
        <v/>
      </c>
      <c r="P3" s="4">
        <f>N3+O3</f>
        <v/>
      </c>
    </row>
    <row r="4">
      <c r="A4" s="3" t="n">
        <v>46267</v>
      </c>
      <c r="B4" t="inlineStr">
        <is>
          <t>Saltbox Grill</t>
        </is>
      </c>
      <c r="C4" t="inlineStr">
        <is>
          <t>Snapper</t>
        </is>
      </c>
      <c r="D4" t="inlineStr">
        <is>
          <t>Fin fish</t>
        </is>
      </c>
      <c r="E4" t="n">
        <v>8</v>
      </c>
      <c r="F4" s="4" t="n">
        <v>304</v>
      </c>
      <c r="G4" s="3" t="n">
        <v>46274</v>
      </c>
      <c r="I4" t="n">
        <v>3</v>
      </c>
      <c r="J4" t="inlineStr">
        <is>
          <t>Sales from 1 to 15 September (dates in K15 and K16)</t>
        </is>
      </c>
      <c r="K4" s="4">
        <f>SUMIFS($F$2:$F$21,$A$2:$A$21,"&gt;="&amp;$K$15,$A$2:$A$21,"&lt;="&amp;$K$16)</f>
        <v/>
      </c>
      <c r="M4" t="inlineStr">
        <is>
          <t>The Anchor Inn</t>
        </is>
      </c>
      <c r="N4" s="4">
        <f>SUMIFS($F$2:$F$21,$B$2:$B$21,$M4,$D$2:$D$21,N$1)</f>
        <v/>
      </c>
      <c r="O4" s="4">
        <f>SUMIFS($F$2:$F$21,$B$2:$B$21,$M4,$D$2:$D$21,O$1)</f>
        <v/>
      </c>
      <c r="P4" s="4">
        <f>N4+O4</f>
        <v/>
      </c>
    </row>
    <row r="5">
      <c r="A5" s="3" t="n">
        <v>46268</v>
      </c>
      <c r="B5" t="inlineStr">
        <is>
          <t>The Anchor Inn</t>
        </is>
      </c>
      <c r="C5" t="inlineStr">
        <is>
          <t>Flathead</t>
        </is>
      </c>
      <c r="D5" t="inlineStr">
        <is>
          <t>Fin fish</t>
        </is>
      </c>
      <c r="E5" t="n">
        <v>15</v>
      </c>
      <c r="F5" s="4" t="n">
        <v>450</v>
      </c>
      <c r="G5" s="3" t="n">
        <v>46275</v>
      </c>
      <c r="I5" t="n">
        <v>4</v>
      </c>
      <c r="J5" t="inlineStr">
        <is>
          <t>Sales to customers whose name ends in Grill</t>
        </is>
      </c>
      <c r="K5" s="4">
        <f>SUMIFS($F$2:$F$21,$B$2:$B$21,"*Grill")</f>
        <v/>
      </c>
      <c r="M5" t="inlineStr">
        <is>
          <t>Breakwater Café</t>
        </is>
      </c>
      <c r="N5" s="4">
        <f>SUMIFS($F$2:$F$21,$B$2:$B$21,$M5,$D$2:$D$21,N$1)</f>
        <v/>
      </c>
      <c r="O5" s="4">
        <f>SUMIFS($F$2:$F$21,$B$2:$B$21,$M5,$D$2:$D$21,O$1)</f>
        <v/>
      </c>
      <c r="P5" s="4">
        <f>N5+O5</f>
        <v/>
      </c>
    </row>
    <row r="6">
      <c r="A6" s="3" t="n">
        <v>46269</v>
      </c>
      <c r="B6" t="inlineStr">
        <is>
          <t>Rockpool Bistro</t>
        </is>
      </c>
      <c r="C6" t="inlineStr">
        <is>
          <t>Salmon</t>
        </is>
      </c>
      <c r="D6" t="inlineStr">
        <is>
          <t>Fin fish</t>
        </is>
      </c>
      <c r="E6" t="n">
        <v>10</v>
      </c>
      <c r="F6" s="4" t="n">
        <v>340</v>
      </c>
      <c r="G6" s="3" t="n">
        <v>46273</v>
      </c>
      <c r="I6" t="n">
        <v>5</v>
      </c>
      <c r="J6" t="inlineStr">
        <is>
          <t>All sales except salmon</t>
        </is>
      </c>
      <c r="K6" s="4">
        <f>SUMIFS($F$2:$F$21,$C$2:$C$21,"&lt;&gt;Salmon")</f>
        <v/>
      </c>
      <c r="M6" t="inlineStr">
        <is>
          <t>Rockpool Bistro</t>
        </is>
      </c>
      <c r="N6" s="4">
        <f>SUMIFS($F$2:$F$21,$B$2:$B$21,$M6,$D$2:$D$21,N$1)</f>
        <v/>
      </c>
      <c r="O6" s="4">
        <f>SUMIFS($F$2:$F$21,$B$2:$B$21,$M6,$D$2:$D$21,O$1)</f>
        <v/>
      </c>
      <c r="P6" s="4">
        <f>N6+O6</f>
        <v/>
      </c>
    </row>
    <row r="7">
      <c r="A7" s="3" t="n">
        <v>46272</v>
      </c>
      <c r="B7" t="inlineStr">
        <is>
          <t>Harbour Grill</t>
        </is>
      </c>
      <c r="C7" t="inlineStr">
        <is>
          <t>Snapper</t>
        </is>
      </c>
      <c r="D7" t="inlineStr">
        <is>
          <t>Fin fish</t>
        </is>
      </c>
      <c r="E7" t="n">
        <v>6</v>
      </c>
      <c r="F7" s="4" t="n">
        <v>228</v>
      </c>
      <c r="G7" s="3" t="n">
        <v>46275</v>
      </c>
      <c r="I7" t="n">
        <v>6</v>
      </c>
      <c r="J7" t="inlineStr">
        <is>
          <t>Sales on orders of 20 kg or more</t>
        </is>
      </c>
      <c r="K7" s="4">
        <f>SUMIFS($F$2:$F$21,$E$2:$E$21,"&gt;=20")</f>
        <v/>
      </c>
      <c r="M7" s="5" t="inlineStr">
        <is>
          <t>Total</t>
        </is>
      </c>
      <c r="N7" s="6">
        <f>SUM(N2:N6)</f>
        <v/>
      </c>
      <c r="O7" s="6">
        <f>SUM(O2:O6)</f>
        <v/>
      </c>
      <c r="P7" s="6">
        <f>SUM(P2:P6)</f>
        <v/>
      </c>
    </row>
    <row r="8">
      <c r="A8" s="3" t="n">
        <v>46273</v>
      </c>
      <c r="B8" t="inlineStr">
        <is>
          <t>Harbour Grill</t>
        </is>
      </c>
      <c r="C8" t="inlineStr">
        <is>
          <t>Prawns</t>
        </is>
      </c>
      <c r="D8" t="inlineStr">
        <is>
          <t>Shellfish</t>
        </is>
      </c>
      <c r="E8" t="n">
        <v>10</v>
      </c>
      <c r="F8" s="4" t="n">
        <v>320</v>
      </c>
      <c r="G8" s="3" t="n">
        <v>46280</v>
      </c>
      <c r="I8" t="n">
        <v>7</v>
      </c>
      <c r="J8" t="inlineStr">
        <is>
          <t>Prawns OR snapper</t>
        </is>
      </c>
      <c r="K8" s="4">
        <f>SUM(SUMIFS($F$2:$F$21,$C$2:$C$21,{"Prawns","Snapper"}))</f>
        <v/>
      </c>
    </row>
    <row r="9">
      <c r="A9" s="3" t="n">
        <v>46274</v>
      </c>
      <c r="B9" t="inlineStr">
        <is>
          <t>Saltbox Grill</t>
        </is>
      </c>
      <c r="C9" t="inlineStr">
        <is>
          <t>Mussels</t>
        </is>
      </c>
      <c r="D9" t="inlineStr">
        <is>
          <t>Shellfish</t>
        </is>
      </c>
      <c r="E9" t="n">
        <v>30</v>
      </c>
      <c r="F9" s="4" t="n">
        <v>270</v>
      </c>
      <c r="G9" s="3" t="n">
        <v>46282</v>
      </c>
      <c r="I9" t="n">
        <v>8</v>
      </c>
      <c r="J9" t="inlineStr">
        <is>
          <t>Unpaid (paid date blank)</t>
        </is>
      </c>
      <c r="K9" s="4">
        <f>SUMIFS($F$2:$F$21,$G$2:$G$21,"")</f>
        <v/>
      </c>
    </row>
    <row r="10">
      <c r="A10" s="3" t="n">
        <v>46275</v>
      </c>
      <c r="B10" t="inlineStr">
        <is>
          <t>The Anchor Inn</t>
        </is>
      </c>
      <c r="C10" t="inlineStr">
        <is>
          <t>Prawns</t>
        </is>
      </c>
      <c r="D10" t="inlineStr">
        <is>
          <t>Shellfish</t>
        </is>
      </c>
      <c r="E10" t="n">
        <v>8</v>
      </c>
      <c r="F10" s="4" t="n">
        <v>256</v>
      </c>
      <c r="G10" s="3" t="n"/>
      <c r="I10" t="n">
        <v>9</v>
      </c>
      <c r="J10" t="inlineStr">
        <is>
          <t>Paid (paid date not blank)</t>
        </is>
      </c>
      <c r="K10" s="4">
        <f>SUMIFS($F$2:$F$21,$G$2:$G$21,"&lt;&gt;")</f>
        <v/>
      </c>
    </row>
    <row r="11">
      <c r="A11" s="3" t="n">
        <v>46276</v>
      </c>
      <c r="B11" t="inlineStr">
        <is>
          <t>Breakwater Café</t>
        </is>
      </c>
      <c r="C11" t="inlineStr">
        <is>
          <t>Salmon</t>
        </is>
      </c>
      <c r="D11" t="inlineStr">
        <is>
          <t>Fin fish</t>
        </is>
      </c>
      <c r="E11" t="n">
        <v>12</v>
      </c>
      <c r="F11" s="4" t="n">
        <v>408</v>
      </c>
      <c r="G11" s="3" t="n">
        <v>46283</v>
      </c>
      <c r="I11" t="n">
        <v>10</v>
      </c>
      <c r="J11" t="inlineStr">
        <is>
          <t>Unpaid shellfish, Harbour Grill</t>
        </is>
      </c>
      <c r="K11" s="4">
        <f>SUMIFS($F$2:$F$21,$G$2:$G$21,"",$D$2:$D$21,"Shellfish",$B$2:$B$21,"Harbour Grill")</f>
        <v/>
      </c>
    </row>
    <row r="12">
      <c r="A12" s="3" t="n">
        <v>46279</v>
      </c>
      <c r="B12" t="inlineStr">
        <is>
          <t>Rockpool Bistro</t>
        </is>
      </c>
      <c r="C12" t="inlineStr">
        <is>
          <t>Flathead</t>
        </is>
      </c>
      <c r="D12" t="inlineStr">
        <is>
          <t>Fin fish</t>
        </is>
      </c>
      <c r="E12" t="n">
        <v>9</v>
      </c>
      <c r="F12" s="4" t="n">
        <v>270</v>
      </c>
      <c r="G12" s="3" t="n">
        <v>46287</v>
      </c>
      <c r="I12" t="n">
        <v>11</v>
      </c>
      <c r="J12" t="inlineStr">
        <is>
          <t>Total sales (check)</t>
        </is>
      </c>
      <c r="K12" s="4">
        <f>SUM($F$2:$F$21)</f>
        <v/>
      </c>
    </row>
    <row r="13">
      <c r="A13" s="3" t="n">
        <v>46280</v>
      </c>
      <c r="B13" t="inlineStr">
        <is>
          <t>Harbour Grill</t>
        </is>
      </c>
      <c r="C13" t="inlineStr">
        <is>
          <t>Mussels</t>
        </is>
      </c>
      <c r="D13" t="inlineStr">
        <is>
          <t>Shellfish</t>
        </is>
      </c>
      <c r="E13" t="n">
        <v>20</v>
      </c>
      <c r="F13" s="4" t="n">
        <v>180</v>
      </c>
      <c r="G13" s="3" t="n"/>
    </row>
    <row r="14">
      <c r="A14" s="3" t="n">
        <v>46281</v>
      </c>
      <c r="B14" t="inlineStr">
        <is>
          <t>Saltbox Grill</t>
        </is>
      </c>
      <c r="C14" t="inlineStr">
        <is>
          <t>Prawns</t>
        </is>
      </c>
      <c r="D14" t="inlineStr">
        <is>
          <t>Shellfish</t>
        </is>
      </c>
      <c r="E14" t="n">
        <v>14</v>
      </c>
      <c r="F14" s="4" t="n">
        <v>448</v>
      </c>
      <c r="G14" s="3" t="n">
        <v>46289</v>
      </c>
    </row>
    <row r="15">
      <c r="A15" s="3" t="n">
        <v>46282</v>
      </c>
      <c r="B15" t="inlineStr">
        <is>
          <t>The Anchor Inn</t>
        </is>
      </c>
      <c r="C15" t="inlineStr">
        <is>
          <t>Snapper</t>
        </is>
      </c>
      <c r="D15" t="inlineStr">
        <is>
          <t>Fin fish</t>
        </is>
      </c>
      <c r="E15" t="n">
        <v>5</v>
      </c>
      <c r="F15" s="4" t="n">
        <v>190</v>
      </c>
      <c r="G15" s="3" t="n"/>
      <c r="J15" t="inlineStr">
        <is>
          <t>Start date</t>
        </is>
      </c>
      <c r="K15" s="3" t="n">
        <v>46266</v>
      </c>
    </row>
    <row r="16">
      <c r="A16" s="3" t="n">
        <v>46286</v>
      </c>
      <c r="B16" t="inlineStr">
        <is>
          <t>Breakwater Café</t>
        </is>
      </c>
      <c r="C16" t="inlineStr">
        <is>
          <t>Prawns</t>
        </is>
      </c>
      <c r="D16" t="inlineStr">
        <is>
          <t>Shellfish</t>
        </is>
      </c>
      <c r="E16" t="n">
        <v>6</v>
      </c>
      <c r="F16" s="4" t="n">
        <v>192</v>
      </c>
      <c r="G16" s="3" t="n">
        <v>46294</v>
      </c>
      <c r="J16" t="inlineStr">
        <is>
          <t>End date</t>
        </is>
      </c>
      <c r="K16" s="3" t="n">
        <v>46280</v>
      </c>
    </row>
    <row r="17">
      <c r="A17" s="3" t="n">
        <v>46287</v>
      </c>
      <c r="B17" t="inlineStr">
        <is>
          <t>Harbour Grill</t>
        </is>
      </c>
      <c r="C17" t="inlineStr">
        <is>
          <t>Prawns</t>
        </is>
      </c>
      <c r="D17" t="inlineStr">
        <is>
          <t>Shellfish</t>
        </is>
      </c>
      <c r="E17" t="n">
        <v>9</v>
      </c>
      <c r="F17" s="4" t="n">
        <v>288</v>
      </c>
      <c r="G17" s="3" t="n"/>
    </row>
    <row r="18">
      <c r="A18" s="3" t="n">
        <v>46288</v>
      </c>
      <c r="B18" t="inlineStr">
        <is>
          <t>Rockpool Bistro</t>
        </is>
      </c>
      <c r="C18" t="inlineStr">
        <is>
          <t>Salmon</t>
        </is>
      </c>
      <c r="D18" t="inlineStr">
        <is>
          <t>Fin fish</t>
        </is>
      </c>
      <c r="E18" t="n">
        <v>11</v>
      </c>
      <c r="F18" s="4" t="n">
        <v>374</v>
      </c>
      <c r="G18" s="3" t="n"/>
      <c r="J18" s="5" t="inlineStr">
        <is>
          <t>Common mistakes (deliberate)</t>
        </is>
      </c>
    </row>
    <row r="19">
      <c r="A19" s="3" t="n">
        <v>46289</v>
      </c>
      <c r="B19" t="inlineStr">
        <is>
          <t>Saltbox Grill</t>
        </is>
      </c>
      <c r="C19" t="inlineStr">
        <is>
          <t>Flathead</t>
        </is>
      </c>
      <c r="D19" t="inlineStr">
        <is>
          <t>Fin fish</t>
        </is>
      </c>
      <c r="E19" t="n">
        <v>7</v>
      </c>
      <c r="F19" s="4" t="n">
        <v>210</v>
      </c>
      <c r="G19" s="3" t="n"/>
      <c r="J19" t="inlineStr">
        <is>
          <t>Criteria range one row shorter than sum range</t>
        </is>
      </c>
      <c r="K19">
        <f>SUMIFS($F$2:$F$21,$B$2:$B$20,"Harbour Grill")</f>
        <v/>
      </c>
    </row>
    <row r="20">
      <c r="A20" s="3" t="n">
        <v>46293</v>
      </c>
      <c r="B20" t="inlineStr">
        <is>
          <t>The Anchor Inn</t>
        </is>
      </c>
      <c r="C20" t="inlineStr">
        <is>
          <t>Mussels</t>
        </is>
      </c>
      <c r="D20" t="inlineStr">
        <is>
          <t>Shellfish</t>
        </is>
      </c>
      <c r="E20" t="n">
        <v>22</v>
      </c>
      <c r="F20" s="4" t="n">
        <v>198</v>
      </c>
      <c r="G20" s="3" t="n"/>
      <c r="J20" t="inlineStr">
        <is>
          <t>Cell reference typed inside the quotes</t>
        </is>
      </c>
      <c r="K20">
        <f>SUMIFS($F$2:$F$21,$A$2:$A$21,"&gt;=K15")</f>
        <v/>
      </c>
    </row>
    <row r="21">
      <c r="A21" s="3" t="n">
        <v>46294</v>
      </c>
      <c r="B21" t="inlineStr">
        <is>
          <t>Harbour Grill</t>
        </is>
      </c>
      <c r="C21" t="inlineStr">
        <is>
          <t>Salmon</t>
        </is>
      </c>
      <c r="D21" t="inlineStr">
        <is>
          <t>Fin fish</t>
        </is>
      </c>
      <c r="E21" t="n">
        <v>8</v>
      </c>
      <c r="F21" s="4" t="n">
        <v>272</v>
      </c>
      <c r="G21" s="3" t="n"/>
      <c r="J21" t="inlineStr">
        <is>
          <t>Fixed: operator in quotes, then &amp; and the cell</t>
        </is>
      </c>
      <c r="K21">
        <f>SUMIFS($F$2:$F$21,$A$2:$A$21,"&gt;="&amp;K15)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2026-10-07T15:29:16Z</dcterms:created>
  <dcterms:modified xsi:type="dcterms:W3CDTF">2026-10-07T15:29:16Z</dcterms:modified>
</cp:coreProperties>
</file>