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Price list" sheetId="2" state="visible" r:id="rId2"/>
    <sheet name="Practice" sheetId="3" state="visible" r:id="rId3"/>
    <sheet name="Solu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color rgb="000C1222"/>
      <sz val="14"/>
    </font>
    <font>
      <b val="1"/>
      <color rgb="000C1222"/>
    </font>
    <font>
      <i val="1"/>
      <color rgb="00475569"/>
    </font>
  </fonts>
  <fills count="4">
    <fill>
      <patternFill/>
    </fill>
    <fill>
      <patternFill patternType="gray125"/>
    </fill>
    <fill>
      <patternFill patternType="solid">
        <fgColor rgb="00F8FAF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164" fontId="0" fillId="0" borderId="0" pivotButton="0" quotePrefix="0" xfId="0"/>
    <xf numFmtId="164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VLOOKUP with multiple criteria practice workbook - Redfern Wine Shop (example business)</t>
        </is>
      </c>
    </row>
    <row r="3">
      <c r="A3" t="inlineStr">
        <is>
          <t>Example data only: Redfern Wine Shop is a fictional wine shop used in the guide at parityai.pro/blog/vlookup-multiple-criteria.</t>
        </is>
      </c>
    </row>
    <row r="4">
      <c r="A4" t="inlineStr">
        <is>
          <t>Price list: one row per wine, vintage and bottle size. Column A is the helper key =B2&amp;"|"&amp;C2&amp;"|"&amp;D2.</t>
        </is>
      </c>
    </row>
    <row r="5">
      <c r="A5" t="inlineStr">
        <is>
          <t>Practice: a trade order with the price cells left blank (amber). Solution: every method filled in.</t>
        </is>
      </c>
    </row>
    <row r="6">
      <c r="A6" t="inlineStr">
        <is>
          <t>Column E shows what goes wrong with a plain VLOOKUP on the wine name alone: it returns the first row for that wine.</t>
        </is>
      </c>
    </row>
    <row r="7">
      <c r="A7" t="inlineStr">
        <is>
          <t>Columns G and H are array formulas (CHOOSE and INDEX/MATCH). In Microsoft 365 press Enter; in older Excel confirm with Ctrl+Shift+Enter.</t>
        </is>
      </c>
    </row>
    <row r="8">
      <c r="A8" t="inlineStr">
        <is>
          <t>Column I uses XLOOKUP, which needs Excel for Microsoft 365, Excel 2021 or later (or Google Sheets). In Excel 2019 and earlier it shows #NAME?.</t>
        </is>
      </c>
    </row>
    <row r="9">
      <c r="A9" t="inlineStr">
        <is>
          <t>Wine 5 (Hillside Shiraz 2020) is not on the price list, so every correct method shows "No price".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9" customWidth="1" min="4" max="4"/>
    <col width="9" customWidth="1" min="5" max="5"/>
    <col width="9" customWidth="1" min="6" max="6"/>
  </cols>
  <sheetData>
    <row r="1">
      <c r="A1" s="2" t="inlineStr">
        <is>
          <t>Key (helper)</t>
        </is>
      </c>
      <c r="B1" s="2" t="inlineStr">
        <is>
          <t>Wine</t>
        </is>
      </c>
      <c r="C1" s="2" t="inlineStr">
        <is>
          <t>Vintage</t>
        </is>
      </c>
      <c r="D1" s="2" t="inlineStr">
        <is>
          <t>Size</t>
        </is>
      </c>
      <c r="E1" s="2" t="inlineStr">
        <is>
          <t>Price</t>
        </is>
      </c>
      <c r="F1" s="2" t="inlineStr">
        <is>
          <t>In stock</t>
        </is>
      </c>
    </row>
    <row r="2">
      <c r="A2">
        <f>B2&amp;"|"&amp;C2&amp;"|"&amp;D2</f>
        <v/>
      </c>
      <c r="B2" t="inlineStr">
        <is>
          <t>Hillside Shiraz</t>
        </is>
      </c>
      <c r="C2" t="n">
        <v>2021</v>
      </c>
      <c r="D2" t="inlineStr">
        <is>
          <t>750 ml</t>
        </is>
      </c>
      <c r="E2" s="3" t="n">
        <v>28</v>
      </c>
      <c r="F2" t="n">
        <v>14</v>
      </c>
    </row>
    <row r="3">
      <c r="A3">
        <f>B3&amp;"|"&amp;C3&amp;"|"&amp;D3</f>
        <v/>
      </c>
      <c r="B3" t="inlineStr">
        <is>
          <t>Hillside Shiraz</t>
        </is>
      </c>
      <c r="C3" t="n">
        <v>2022</v>
      </c>
      <c r="D3" t="inlineStr">
        <is>
          <t>750 ml</t>
        </is>
      </c>
      <c r="E3" s="3" t="n">
        <v>26</v>
      </c>
      <c r="F3" t="n">
        <v>48</v>
      </c>
    </row>
    <row r="4">
      <c r="A4">
        <f>B4&amp;"|"&amp;C4&amp;"|"&amp;D4</f>
        <v/>
      </c>
      <c r="B4" t="inlineStr">
        <is>
          <t>Hillside Shiraz</t>
        </is>
      </c>
      <c r="C4" t="n">
        <v>2022</v>
      </c>
      <c r="D4" t="inlineStr">
        <is>
          <t>1.5 L</t>
        </is>
      </c>
      <c r="E4" s="3" t="n">
        <v>58</v>
      </c>
      <c r="F4" t="n">
        <v>6</v>
      </c>
    </row>
    <row r="5">
      <c r="A5">
        <f>B5&amp;"|"&amp;C5&amp;"|"&amp;D5</f>
        <v/>
      </c>
      <c r="B5" t="inlineStr">
        <is>
          <t>Coastal Riesling</t>
        </is>
      </c>
      <c r="C5" t="n">
        <v>2023</v>
      </c>
      <c r="D5" t="inlineStr">
        <is>
          <t>750 ml</t>
        </is>
      </c>
      <c r="E5" s="3" t="n">
        <v>22</v>
      </c>
      <c r="F5" t="n">
        <v>30</v>
      </c>
    </row>
    <row r="6">
      <c r="A6">
        <f>B6&amp;"|"&amp;C6&amp;"|"&amp;D6</f>
        <v/>
      </c>
      <c r="B6" t="inlineStr">
        <is>
          <t>Coastal Riesling</t>
        </is>
      </c>
      <c r="C6" t="n">
        <v>2024</v>
      </c>
      <c r="D6" t="inlineStr">
        <is>
          <t>750 ml</t>
        </is>
      </c>
      <c r="E6" s="3" t="n">
        <v>21</v>
      </c>
      <c r="F6" t="n">
        <v>36</v>
      </c>
    </row>
    <row r="7">
      <c r="A7">
        <f>B7&amp;"|"&amp;C7&amp;"|"&amp;D7</f>
        <v/>
      </c>
      <c r="B7" t="inlineStr">
        <is>
          <t>Old Vine Grenache</t>
        </is>
      </c>
      <c r="C7" t="n">
        <v>2020</v>
      </c>
      <c r="D7" t="inlineStr">
        <is>
          <t>750 ml</t>
        </is>
      </c>
      <c r="E7" s="3" t="n">
        <v>34</v>
      </c>
      <c r="F7" t="n">
        <v>9</v>
      </c>
    </row>
    <row r="8">
      <c r="A8">
        <f>B8&amp;"|"&amp;C8&amp;"|"&amp;D8</f>
        <v/>
      </c>
      <c r="B8" t="inlineStr">
        <is>
          <t>Old Vine Grenache</t>
        </is>
      </c>
      <c r="C8" t="n">
        <v>2021</v>
      </c>
      <c r="D8" t="inlineStr">
        <is>
          <t>750 ml</t>
        </is>
      </c>
      <c r="E8" s="3" t="n">
        <v>32</v>
      </c>
      <c r="F8" t="n">
        <v>24</v>
      </c>
    </row>
    <row r="9">
      <c r="A9">
        <f>B9&amp;"|"&amp;C9&amp;"|"&amp;D9</f>
        <v/>
      </c>
      <c r="B9" t="inlineStr">
        <is>
          <t>Estate Chardonnay</t>
        </is>
      </c>
      <c r="C9" t="n">
        <v>2022</v>
      </c>
      <c r="D9" t="inlineStr">
        <is>
          <t>750 ml</t>
        </is>
      </c>
      <c r="E9" s="3" t="n">
        <v>30</v>
      </c>
      <c r="F9" t="n">
        <v>12</v>
      </c>
    </row>
    <row r="10">
      <c r="A10">
        <f>B10&amp;"|"&amp;C10&amp;"|"&amp;D10</f>
        <v/>
      </c>
      <c r="B10" t="inlineStr">
        <is>
          <t>Estate Chardonnay</t>
        </is>
      </c>
      <c r="C10" t="n">
        <v>2023</v>
      </c>
      <c r="D10" t="inlineStr">
        <is>
          <t>750 ml</t>
        </is>
      </c>
      <c r="E10" s="3" t="n">
        <v>29</v>
      </c>
      <c r="F10" t="n">
        <v>40</v>
      </c>
    </row>
    <row r="11">
      <c r="A11">
        <f>B11&amp;"|"&amp;C11&amp;"|"&amp;D11</f>
        <v/>
      </c>
      <c r="B11" t="inlineStr">
        <is>
          <t>Estate Chardonnay</t>
        </is>
      </c>
      <c r="C11" t="n">
        <v>2023</v>
      </c>
      <c r="D11" t="inlineStr">
        <is>
          <t>375 ml</t>
        </is>
      </c>
      <c r="E11" s="3" t="n">
        <v>16</v>
      </c>
      <c r="F11" t="n">
        <v>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9" customWidth="1" min="3" max="3"/>
    <col width="6" customWidth="1" min="4" max="4"/>
    <col width="22" customWidth="1" min="5" max="5"/>
    <col width="16" customWidth="1" min="6" max="6"/>
    <col width="18" customWidth="1" min="7" max="7"/>
    <col width="14" customWidth="1" min="8" max="8"/>
    <col width="18" customWidth="1" min="9" max="9"/>
    <col width="12" customWidth="1" min="10" max="10"/>
  </cols>
  <sheetData>
    <row r="1">
      <c r="A1" s="2" t="inlineStr">
        <is>
          <t>Wine</t>
        </is>
      </c>
      <c r="B1" s="2" t="inlineStr">
        <is>
          <t>Vintage</t>
        </is>
      </c>
      <c r="C1" s="2" t="inlineStr">
        <is>
          <t>Size</t>
        </is>
      </c>
      <c r="D1" s="2" t="inlineStr">
        <is>
          <t>Qty</t>
        </is>
      </c>
      <c r="E1" s="2" t="inlineStr">
        <is>
          <t>Plain VLOOKUP on wine only (wrong)</t>
        </is>
      </c>
      <c r="F1" s="2" t="inlineStr">
        <is>
          <t>1. Helper column</t>
        </is>
      </c>
      <c r="G1" s="2" t="inlineStr">
        <is>
          <t>2. CHOOSE, no helper</t>
        </is>
      </c>
      <c r="H1" s="2" t="inlineStr">
        <is>
          <t>3. INDEX/MATCH</t>
        </is>
      </c>
      <c r="I1" s="2" t="inlineStr">
        <is>
          <t>4. XLOOKUP (365/2021+)</t>
        </is>
      </c>
      <c r="J1" s="2" t="inlineStr">
        <is>
          <t>Line total</t>
        </is>
      </c>
    </row>
    <row r="2">
      <c r="A2" t="inlineStr">
        <is>
          <t>Hillside Shiraz</t>
        </is>
      </c>
      <c r="B2" t="n">
        <v>2022</v>
      </c>
      <c r="C2" t="inlineStr">
        <is>
          <t>750 ml</t>
        </is>
      </c>
      <c r="D2" t="n">
        <v>12</v>
      </c>
      <c r="E2" s="3">
        <f>VLOOKUP(A2,'Price list'!$B$2:$F$11,4,FALSE)</f>
        <v/>
      </c>
      <c r="F2" s="4" t="n"/>
      <c r="G2" s="4" t="n"/>
      <c r="H2" s="4" t="n"/>
      <c r="I2" s="4" t="n"/>
      <c r="J2" s="4" t="n"/>
    </row>
    <row r="3">
      <c r="A3" t="inlineStr">
        <is>
          <t>Estate Chardonnay</t>
        </is>
      </c>
      <c r="B3" t="n">
        <v>2023</v>
      </c>
      <c r="C3" t="inlineStr">
        <is>
          <t>375 ml</t>
        </is>
      </c>
      <c r="D3" t="n">
        <v>24</v>
      </c>
      <c r="E3" s="3">
        <f>VLOOKUP(A3,'Price list'!$B$2:$F$11,4,FALSE)</f>
        <v/>
      </c>
      <c r="F3" s="4" t="n"/>
      <c r="G3" s="4" t="n"/>
      <c r="H3" s="4" t="n"/>
      <c r="I3" s="4" t="n"/>
      <c r="J3" s="4" t="n"/>
    </row>
    <row r="4">
      <c r="A4" t="inlineStr">
        <is>
          <t>Old Vine Grenache</t>
        </is>
      </c>
      <c r="B4" t="n">
        <v>2021</v>
      </c>
      <c r="C4" t="inlineStr">
        <is>
          <t>750 ml</t>
        </is>
      </c>
      <c r="D4" t="n">
        <v>6</v>
      </c>
      <c r="E4" s="3">
        <f>VLOOKUP(A4,'Price list'!$B$2:$F$11,4,FALSE)</f>
        <v/>
      </c>
      <c r="F4" s="4" t="n"/>
      <c r="G4" s="4" t="n"/>
      <c r="H4" s="4" t="n"/>
      <c r="I4" s="4" t="n"/>
      <c r="J4" s="4" t="n"/>
    </row>
    <row r="5">
      <c r="A5" t="inlineStr">
        <is>
          <t>Coastal Riesling</t>
        </is>
      </c>
      <c r="B5" t="n">
        <v>2023</v>
      </c>
      <c r="C5" t="inlineStr">
        <is>
          <t>750 ml</t>
        </is>
      </c>
      <c r="D5" t="n">
        <v>12</v>
      </c>
      <c r="E5" s="3">
        <f>VLOOKUP(A5,'Price list'!$B$2:$F$11,4,FALSE)</f>
        <v/>
      </c>
      <c r="F5" s="4" t="n"/>
      <c r="G5" s="4" t="n"/>
      <c r="H5" s="4" t="n"/>
      <c r="I5" s="4" t="n"/>
      <c r="J5" s="4" t="n"/>
    </row>
    <row r="6">
      <c r="A6" t="inlineStr">
        <is>
          <t>Hillside Shiraz</t>
        </is>
      </c>
      <c r="B6" t="n">
        <v>2020</v>
      </c>
      <c r="C6" t="inlineStr">
        <is>
          <t>750 ml</t>
        </is>
      </c>
      <c r="D6" t="n">
        <v>6</v>
      </c>
      <c r="E6" s="3">
        <f>VLOOKUP(A6,'Price list'!$B$2:$F$11,4,FALSE)</f>
        <v/>
      </c>
      <c r="F6" s="4" t="n"/>
      <c r="G6" s="4" t="n"/>
      <c r="H6" s="4" t="n"/>
      <c r="I6" s="4" t="n"/>
      <c r="J6" s="4" t="n"/>
    </row>
    <row r="8">
      <c r="A8" s="5" t="inlineStr">
        <is>
          <t>Order total</t>
        </is>
      </c>
      <c r="J8" s="4" t="n"/>
    </row>
    <row r="10">
      <c r="A10" s="6" t="inlineStr">
        <is>
          <t>Every bottle in the order, all sizes of Estate Chardonnay 2023 (FILTER, Microsoft 365/2021+ or Google Sheets):</t>
        </is>
      </c>
    </row>
    <row r="11">
      <c r="A11" s="6" t="inlineStr">
        <is>
          <t>=FILTER('Price list'!D2:E11, ('Price list'!B2:B11="Estate Chardonnay")*('Price list'!C2:C11=2023), "None")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9" customWidth="1" min="3" max="3"/>
    <col width="6" customWidth="1" min="4" max="4"/>
    <col width="22" customWidth="1" min="5" max="5"/>
    <col width="16" customWidth="1" min="6" max="6"/>
    <col width="18" customWidth="1" min="7" max="7"/>
    <col width="14" customWidth="1" min="8" max="8"/>
    <col width="18" customWidth="1" min="9" max="9"/>
    <col width="12" customWidth="1" min="10" max="10"/>
  </cols>
  <sheetData>
    <row r="1">
      <c r="A1" s="2" t="inlineStr">
        <is>
          <t>Wine</t>
        </is>
      </c>
      <c r="B1" s="2" t="inlineStr">
        <is>
          <t>Vintage</t>
        </is>
      </c>
      <c r="C1" s="2" t="inlineStr">
        <is>
          <t>Size</t>
        </is>
      </c>
      <c r="D1" s="2" t="inlineStr">
        <is>
          <t>Qty</t>
        </is>
      </c>
      <c r="E1" s="2" t="inlineStr">
        <is>
          <t>Plain VLOOKUP on wine only (wrong)</t>
        </is>
      </c>
      <c r="F1" s="2" t="inlineStr">
        <is>
          <t>1. Helper column</t>
        </is>
      </c>
      <c r="G1" s="2" t="inlineStr">
        <is>
          <t>2. CHOOSE, no helper</t>
        </is>
      </c>
      <c r="H1" s="2" t="inlineStr">
        <is>
          <t>3. INDEX/MATCH</t>
        </is>
      </c>
      <c r="I1" s="2" t="inlineStr">
        <is>
          <t>4. XLOOKUP (365/2021+)</t>
        </is>
      </c>
      <c r="J1" s="2" t="inlineStr">
        <is>
          <t>Line total</t>
        </is>
      </c>
    </row>
    <row r="2">
      <c r="A2" t="inlineStr">
        <is>
          <t>Hillside Shiraz</t>
        </is>
      </c>
      <c r="B2" t="n">
        <v>2022</v>
      </c>
      <c r="C2" t="inlineStr">
        <is>
          <t>750 ml</t>
        </is>
      </c>
      <c r="D2" t="n">
        <v>12</v>
      </c>
      <c r="E2" s="3">
        <f>VLOOKUP(A2,'Price list'!$B$2:$F$11,4,FALSE)</f>
        <v/>
      </c>
      <c r="F2" s="3">
        <f>_xlfn.IFNA(VLOOKUP(A2&amp;"|"&amp;B2&amp;"|"&amp;C2,'Price list'!$A$2:$F$11,5,FALSE),"No price")</f>
        <v/>
      </c>
      <c r="G2" s="3">
        <f t="array" ref="G2">_xlfn.IFNA(VLOOKUP(A2&amp;"|"&amp;B2&amp;"|"&amp;C2,CHOOSE({1,2},'Price list'!$B$2:$B$11&amp;"|"&amp;'Price list'!$C$2:$C$11&amp;"|"&amp;'Price list'!$D$2:$D$11,'Price list'!$E$2:$E$11),2,FALSE),"No price")</f>
        <v/>
      </c>
      <c r="H2" s="3">
        <f t="array" ref="H2">_xlfn.IFNA(INDEX('Price list'!$E$2:$E$11,MATCH(1,('Price list'!$B$2:$B$11=A2)*('Price list'!$C$2:$C$11=B2)*('Price list'!$D$2:$D$11=C2),0)),"No price")</f>
        <v/>
      </c>
      <c r="I2" s="3">
        <f>_xlfn.XLOOKUP(1,('Price list'!$B$2:$B$11=A2)*('Price list'!$C$2:$C$11=B2)*('Price list'!$D$2:$D$11=C2),'Price list'!$E$2:$E$11,"No price")</f>
        <v/>
      </c>
      <c r="J2" s="3">
        <f>IF(ISNUMBER(F2),D2*F2,0)</f>
        <v/>
      </c>
    </row>
    <row r="3">
      <c r="A3" t="inlineStr">
        <is>
          <t>Estate Chardonnay</t>
        </is>
      </c>
      <c r="B3" t="n">
        <v>2023</v>
      </c>
      <c r="C3" t="inlineStr">
        <is>
          <t>375 ml</t>
        </is>
      </c>
      <c r="D3" t="n">
        <v>24</v>
      </c>
      <c r="E3" s="3">
        <f>VLOOKUP(A3,'Price list'!$B$2:$F$11,4,FALSE)</f>
        <v/>
      </c>
      <c r="F3" s="3">
        <f>_xlfn.IFNA(VLOOKUP(A3&amp;"|"&amp;B3&amp;"|"&amp;C3,'Price list'!$A$2:$F$11,5,FALSE),"No price")</f>
        <v/>
      </c>
      <c r="G3" s="3">
        <f t="array" ref="G3">_xlfn.IFNA(VLOOKUP(A3&amp;"|"&amp;B3&amp;"|"&amp;C3,CHOOSE({1,2},'Price list'!$B$2:$B$11&amp;"|"&amp;'Price list'!$C$2:$C$11&amp;"|"&amp;'Price list'!$D$2:$D$11,'Price list'!$E$2:$E$11),2,FALSE),"No price")</f>
        <v/>
      </c>
      <c r="H3" s="3">
        <f t="array" ref="H3">_xlfn.IFNA(INDEX('Price list'!$E$2:$E$11,MATCH(1,('Price list'!$B$2:$B$11=A3)*('Price list'!$C$2:$C$11=B3)*('Price list'!$D$2:$D$11=C3),0)),"No price")</f>
        <v/>
      </c>
      <c r="I3" s="3">
        <f>_xlfn.XLOOKUP(1,('Price list'!$B$2:$B$11=A3)*('Price list'!$C$2:$C$11=B3)*('Price list'!$D$2:$D$11=C3),'Price list'!$E$2:$E$11,"No price")</f>
        <v/>
      </c>
      <c r="J3" s="3">
        <f>IF(ISNUMBER(F3),D3*F3,0)</f>
        <v/>
      </c>
    </row>
    <row r="4">
      <c r="A4" t="inlineStr">
        <is>
          <t>Old Vine Grenache</t>
        </is>
      </c>
      <c r="B4" t="n">
        <v>2021</v>
      </c>
      <c r="C4" t="inlineStr">
        <is>
          <t>750 ml</t>
        </is>
      </c>
      <c r="D4" t="n">
        <v>6</v>
      </c>
      <c r="E4" s="3">
        <f>VLOOKUP(A4,'Price list'!$B$2:$F$11,4,FALSE)</f>
        <v/>
      </c>
      <c r="F4" s="3">
        <f>_xlfn.IFNA(VLOOKUP(A4&amp;"|"&amp;B4&amp;"|"&amp;C4,'Price list'!$A$2:$F$11,5,FALSE),"No price")</f>
        <v/>
      </c>
      <c r="G4" s="3">
        <f t="array" ref="G4">_xlfn.IFNA(VLOOKUP(A4&amp;"|"&amp;B4&amp;"|"&amp;C4,CHOOSE({1,2},'Price list'!$B$2:$B$11&amp;"|"&amp;'Price list'!$C$2:$C$11&amp;"|"&amp;'Price list'!$D$2:$D$11,'Price list'!$E$2:$E$11),2,FALSE),"No price")</f>
        <v/>
      </c>
      <c r="H4" s="3">
        <f t="array" ref="H4">_xlfn.IFNA(INDEX('Price list'!$E$2:$E$11,MATCH(1,('Price list'!$B$2:$B$11=A4)*('Price list'!$C$2:$C$11=B4)*('Price list'!$D$2:$D$11=C4),0)),"No price")</f>
        <v/>
      </c>
      <c r="I4" s="3">
        <f>_xlfn.XLOOKUP(1,('Price list'!$B$2:$B$11=A4)*('Price list'!$C$2:$C$11=B4)*('Price list'!$D$2:$D$11=C4),'Price list'!$E$2:$E$11,"No price")</f>
        <v/>
      </c>
      <c r="J4" s="3">
        <f>IF(ISNUMBER(F4),D4*F4,0)</f>
        <v/>
      </c>
    </row>
    <row r="5">
      <c r="A5" t="inlineStr">
        <is>
          <t>Coastal Riesling</t>
        </is>
      </c>
      <c r="B5" t="n">
        <v>2023</v>
      </c>
      <c r="C5" t="inlineStr">
        <is>
          <t>750 ml</t>
        </is>
      </c>
      <c r="D5" t="n">
        <v>12</v>
      </c>
      <c r="E5" s="3">
        <f>VLOOKUP(A5,'Price list'!$B$2:$F$11,4,FALSE)</f>
        <v/>
      </c>
      <c r="F5" s="3">
        <f>_xlfn.IFNA(VLOOKUP(A5&amp;"|"&amp;B5&amp;"|"&amp;C5,'Price list'!$A$2:$F$11,5,FALSE),"No price")</f>
        <v/>
      </c>
      <c r="G5" s="3">
        <f t="array" ref="G5">_xlfn.IFNA(VLOOKUP(A5&amp;"|"&amp;B5&amp;"|"&amp;C5,CHOOSE({1,2},'Price list'!$B$2:$B$11&amp;"|"&amp;'Price list'!$C$2:$C$11&amp;"|"&amp;'Price list'!$D$2:$D$11,'Price list'!$E$2:$E$11),2,FALSE),"No price")</f>
        <v/>
      </c>
      <c r="H5" s="3">
        <f t="array" ref="H5">_xlfn.IFNA(INDEX('Price list'!$E$2:$E$11,MATCH(1,('Price list'!$B$2:$B$11=A5)*('Price list'!$C$2:$C$11=B5)*('Price list'!$D$2:$D$11=C5),0)),"No price")</f>
        <v/>
      </c>
      <c r="I5" s="3">
        <f>_xlfn.XLOOKUP(1,('Price list'!$B$2:$B$11=A5)*('Price list'!$C$2:$C$11=B5)*('Price list'!$D$2:$D$11=C5),'Price list'!$E$2:$E$11,"No price")</f>
        <v/>
      </c>
      <c r="J5" s="3">
        <f>IF(ISNUMBER(F5),D5*F5,0)</f>
        <v/>
      </c>
    </row>
    <row r="6">
      <c r="A6" t="inlineStr">
        <is>
          <t>Hillside Shiraz</t>
        </is>
      </c>
      <c r="B6" t="n">
        <v>2020</v>
      </c>
      <c r="C6" t="inlineStr">
        <is>
          <t>750 ml</t>
        </is>
      </c>
      <c r="D6" t="n">
        <v>6</v>
      </c>
      <c r="E6" s="3">
        <f>VLOOKUP(A6,'Price list'!$B$2:$F$11,4,FALSE)</f>
        <v/>
      </c>
      <c r="F6" s="3">
        <f>_xlfn.IFNA(VLOOKUP(A6&amp;"|"&amp;B6&amp;"|"&amp;C6,'Price list'!$A$2:$F$11,5,FALSE),"No price")</f>
        <v/>
      </c>
      <c r="G6" s="3">
        <f t="array" ref="G6">_xlfn.IFNA(VLOOKUP(A6&amp;"|"&amp;B6&amp;"|"&amp;C6,CHOOSE({1,2},'Price list'!$B$2:$B$11&amp;"|"&amp;'Price list'!$C$2:$C$11&amp;"|"&amp;'Price list'!$D$2:$D$11,'Price list'!$E$2:$E$11),2,FALSE),"No price")</f>
        <v/>
      </c>
      <c r="H6" s="3">
        <f t="array" ref="H6">_xlfn.IFNA(INDEX('Price list'!$E$2:$E$11,MATCH(1,('Price list'!$B$2:$B$11=A6)*('Price list'!$C$2:$C$11=B6)*('Price list'!$D$2:$D$11=C6),0)),"No price")</f>
        <v/>
      </c>
      <c r="I6" s="3">
        <f>_xlfn.XLOOKUP(1,('Price list'!$B$2:$B$11=A6)*('Price list'!$C$2:$C$11=B6)*('Price list'!$D$2:$D$11=C6),'Price list'!$E$2:$E$11,"No price")</f>
        <v/>
      </c>
      <c r="J6" s="3">
        <f>IF(ISNUMBER(F6),D6*F6,0)</f>
        <v/>
      </c>
    </row>
    <row r="8">
      <c r="A8" s="5" t="inlineStr">
        <is>
          <t>Order total</t>
        </is>
      </c>
      <c r="J8" s="3">
        <f>SUM(J2:J6)</f>
        <v/>
      </c>
    </row>
    <row r="10">
      <c r="A10" s="6" t="inlineStr">
        <is>
          <t>Every bottle in the order, all sizes of Estate Chardonnay 2023 (FILTER, Microsoft 365/2021+ or Google Sheets):</t>
        </is>
      </c>
    </row>
    <row r="11">
      <c r="A11" s="6" t="inlineStr">
        <is>
          <t>=FILTER('Price list'!D2:E11, ('Price list'!B2:B11="Estate Chardonnay")*('Price list'!C2:C11=2023), "None")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2026-10-07T15:21:42Z</dcterms:created>
  <dcterms:modified xsi:type="dcterms:W3CDTF">2026-10-07T15:21:42Z</dcterms:modified>
</cp:coreProperties>
</file>