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Items" sheetId="2" state="visible" r:id="rId2"/>
    <sheet name="Practice" sheetId="3" state="visible" r:id="rId3"/>
    <sheet name="Solu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3">
    <font>
      <name val="Calibri"/>
      <family val="2"/>
      <color theme="1"/>
      <sz val="11"/>
      <scheme val="minor"/>
    </font>
    <font>
      <b val="1"/>
      <color rgb="000C1222"/>
      <sz val="14"/>
    </font>
    <font>
      <b val="1"/>
      <color rgb="000C1222"/>
    </font>
  </fonts>
  <fills count="4">
    <fill>
      <patternFill/>
    </fill>
    <fill>
      <patternFill patternType="gray125"/>
    </fill>
    <fill>
      <patternFill patternType="solid">
        <fgColor rgb="00F8FAFC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164" fontId="0" fillId="0" borderId="0" pivotButton="0" quotePrefix="0" xfId="0"/>
    <xf numFmtId="164" fontId="0" fillId="3" borderId="0" pivotButton="0" quotePrefix="0" xfId="0"/>
    <xf numFmtId="0" fontId="0" fillId="3" borderId="0" pivotButton="0" quotePrefix="0" xfId="0"/>
    <xf numFmtId="1" fontId="0" fillId="3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VLOOKUP not working: fault-finding workbook - Osprey Vet Supply (example business)</t>
        </is>
      </c>
    </row>
    <row r="3">
      <c r="A3" t="inlineStr">
        <is>
          <t>Example data only: Osprey Vet Supply is a fictional veterinary supplies distributor used in the guide at parityai.pro/blog/vlookup-not-working.</t>
        </is>
      </c>
    </row>
    <row r="4">
      <c r="A4" t="inlineStr">
        <is>
          <t>Items: the item master, sorted by item code. Row 7 is a stale duplicate of item 10405 at last year's cost ($8.40); row 8 has the current cost ($8.90).</t>
        </is>
      </c>
    </row>
    <row r="5">
      <c r="A5" t="inlineStr">
        <is>
          <t>Practice: nine VLOOKUPs, each broken in a different way. Column D is the broken formula, live. Write your fix in column E (amber) and name the cause in column F.</t>
        </is>
      </c>
    </row>
    <row r="6">
      <c r="A6" t="inlineStr">
        <is>
          <t>Solution: the fixed formula and the cause for every row. Column G holds a quick diagnostic check for the row.</t>
        </is>
      </c>
    </row>
    <row r="7">
      <c r="A7" t="inlineStr">
        <is>
          <t>Row 4 contains a non-breaking space (character 160) after the code, the kind that comes in when you paste from a web page or some exports.</t>
        </is>
      </c>
    </row>
    <row r="8">
      <c r="A8" t="inlineStr">
        <is>
          <t>Row 6 uses XLOOKUP with search_mode -1 (last match first), which needs Excel for Microsoft 365, Excel 2021 or later. In older Excel, delete the stale row instead.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0" customWidth="1" min="1" max="1"/>
    <col width="38" customWidth="1" min="2" max="2"/>
    <col width="10" customWidth="1" min="3" max="3"/>
    <col width="10" customWidth="1" min="4" max="4"/>
    <col width="14" customWidth="1" min="5" max="5"/>
  </cols>
  <sheetData>
    <row r="1">
      <c r="A1" s="2" t="inlineStr">
        <is>
          <t>Item code</t>
        </is>
      </c>
      <c r="B1" s="2" t="inlineStr">
        <is>
          <t>Description</t>
        </is>
      </c>
      <c r="C1" s="2" t="inlineStr">
        <is>
          <t>Pack size</t>
        </is>
      </c>
      <c r="D1" s="2" t="inlineStr">
        <is>
          <t>Unit cost</t>
        </is>
      </c>
      <c r="E1" s="2" t="inlineStr">
        <is>
          <t>Supplier</t>
        </is>
      </c>
    </row>
    <row r="2">
      <c r="A2" t="n">
        <v>10210</v>
      </c>
      <c r="B2" t="inlineStr">
        <is>
          <t>Exam gloves, nitrile, M (box of 100)</t>
        </is>
      </c>
      <c r="C2" t="n">
        <v>100</v>
      </c>
      <c r="D2" s="3" t="n">
        <v>7.8</v>
      </c>
      <c r="E2" t="inlineStr">
        <is>
          <t>Northgate</t>
        </is>
      </c>
    </row>
    <row r="3">
      <c r="A3" t="n">
        <v>10225</v>
      </c>
      <c r="B3" t="inlineStr">
        <is>
          <t>Exam gloves, nitrile, L (box of 100)</t>
        </is>
      </c>
      <c r="C3" t="n">
        <v>100</v>
      </c>
      <c r="D3" s="3" t="n">
        <v>7.8</v>
      </c>
      <c r="E3" t="inlineStr">
        <is>
          <t>Northgate</t>
        </is>
      </c>
    </row>
    <row r="4">
      <c r="A4" t="n">
        <v>10240</v>
      </c>
      <c r="B4" t="inlineStr">
        <is>
          <t>Gauze swabs 10 x 10 cm (pack of 100)</t>
        </is>
      </c>
      <c r="C4" t="n">
        <v>100</v>
      </c>
      <c r="D4" s="3" t="n">
        <v>4.2</v>
      </c>
      <c r="E4" t="inlineStr">
        <is>
          <t>Calder</t>
        </is>
      </c>
    </row>
    <row r="5">
      <c r="A5" t="n">
        <v>10310</v>
      </c>
      <c r="B5" t="inlineStr">
        <is>
          <t>Cohesive bandage 7.5 cm</t>
        </is>
      </c>
      <c r="C5" t="n">
        <v>12</v>
      </c>
      <c r="D5" s="3" t="n">
        <v>9.6</v>
      </c>
      <c r="E5" t="inlineStr">
        <is>
          <t>Calder</t>
        </is>
      </c>
    </row>
    <row r="6">
      <c r="A6" t="n">
        <v>10322</v>
      </c>
      <c r="B6" t="inlineStr">
        <is>
          <t>Cohesive bandage 10 cm</t>
        </is>
      </c>
      <c r="C6" t="n">
        <v>12</v>
      </c>
      <c r="D6" s="3" t="n">
        <v>11.4</v>
      </c>
      <c r="E6" t="inlineStr">
        <is>
          <t>Calder</t>
        </is>
      </c>
    </row>
    <row r="7">
      <c r="A7" t="n">
        <v>10405</v>
      </c>
      <c r="B7" t="inlineStr">
        <is>
          <t>Syringes 3 ml (box of 100)</t>
        </is>
      </c>
      <c r="C7" t="n">
        <v>100</v>
      </c>
      <c r="D7" s="3" t="n">
        <v>8.4</v>
      </c>
      <c r="E7" t="inlineStr">
        <is>
          <t>Pell Medical</t>
        </is>
      </c>
    </row>
    <row r="8">
      <c r="A8" t="n">
        <v>10405</v>
      </c>
      <c r="B8" t="inlineStr">
        <is>
          <t>Syringes 3 ml (box of 100)</t>
        </is>
      </c>
      <c r="C8" t="n">
        <v>100</v>
      </c>
      <c r="D8" s="3" t="n">
        <v>8.9</v>
      </c>
      <c r="E8" t="inlineStr">
        <is>
          <t>Pell Medical</t>
        </is>
      </c>
    </row>
    <row r="9">
      <c r="A9" t="n">
        <v>10418</v>
      </c>
      <c r="B9" t="inlineStr">
        <is>
          <t>Syringes 10 ml (box of 100)</t>
        </is>
      </c>
      <c r="C9" t="n">
        <v>100</v>
      </c>
      <c r="D9" s="3" t="n">
        <v>12.5</v>
      </c>
      <c r="E9" t="inlineStr">
        <is>
          <t>Pell Medical</t>
        </is>
      </c>
    </row>
    <row r="10">
      <c r="A10" t="n">
        <v>10520</v>
      </c>
      <c r="B10" t="inlineStr">
        <is>
          <t>Hypodermic needles 21G (box of 100)</t>
        </is>
      </c>
      <c r="C10" t="n">
        <v>100</v>
      </c>
      <c r="D10" s="3" t="n">
        <v>5.3</v>
      </c>
      <c r="E10" t="inlineStr">
        <is>
          <t>Pell Medical</t>
        </is>
      </c>
    </row>
    <row r="11">
      <c r="A11" t="n">
        <v>10533</v>
      </c>
      <c r="B11" t="inlineStr">
        <is>
          <t>Hypodermic needles 23G (box of 100)</t>
        </is>
      </c>
      <c r="C11" t="n">
        <v>100</v>
      </c>
      <c r="D11" s="3" t="n">
        <v>5.3</v>
      </c>
      <c r="E11" t="inlineStr">
        <is>
          <t>Pell Medical</t>
        </is>
      </c>
    </row>
    <row r="12">
      <c r="A12" t="n">
        <v>10610</v>
      </c>
      <c r="B12" t="inlineStr">
        <is>
          <t>Chlorhexidine scrub 4% 500 ml</t>
        </is>
      </c>
      <c r="C12" t="n">
        <v>1</v>
      </c>
      <c r="D12" s="3" t="n">
        <v>9.75</v>
      </c>
      <c r="E12" t="inlineStr">
        <is>
          <t>Calder</t>
        </is>
      </c>
    </row>
    <row r="13">
      <c r="A13" t="n">
        <v>11140</v>
      </c>
      <c r="B13" t="inlineStr">
        <is>
          <t>Elizabethan collar 15 cm</t>
        </is>
      </c>
      <c r="C13" t="n">
        <v>1</v>
      </c>
      <c r="D13" s="3" t="n">
        <v>3.4</v>
      </c>
      <c r="E13" t="inlineStr">
        <is>
          <t>Northgate</t>
        </is>
      </c>
    </row>
    <row r="14">
      <c r="A14" t="n">
        <v>11160</v>
      </c>
      <c r="B14" t="inlineStr">
        <is>
          <t>Elizabethan collar 20 cm</t>
        </is>
      </c>
      <c r="C14" t="n">
        <v>1</v>
      </c>
      <c r="D14" s="3" t="n">
        <v>3.9</v>
      </c>
      <c r="E14" t="inlineStr">
        <is>
          <t>Northgate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4" customWidth="1" min="1" max="1"/>
    <col width="50" customWidth="1" min="2" max="2"/>
    <col width="30" customWidth="1" min="3" max="3"/>
    <col width="22" customWidth="1" min="4" max="4"/>
    <col width="22" customWidth="1" min="5" max="5"/>
    <col width="62" customWidth="1" min="6" max="6"/>
    <col width="10" customWidth="1" min="7" max="7"/>
  </cols>
  <sheetData>
    <row r="1">
      <c r="A1" s="2" t="inlineStr">
        <is>
          <t>#</t>
        </is>
      </c>
      <c r="B1" s="2" t="inlineStr">
        <is>
          <t>Symptom</t>
        </is>
      </c>
      <c r="C1" s="2" t="inlineStr">
        <is>
          <t>Input</t>
        </is>
      </c>
      <c r="D1" s="2" t="inlineStr">
        <is>
          <t>Broken formula (live)</t>
        </is>
      </c>
      <c r="E1" s="2" t="inlineStr">
        <is>
          <t>Your fix</t>
        </is>
      </c>
      <c r="F1" s="2" t="inlineStr">
        <is>
          <t>Cause</t>
        </is>
      </c>
      <c r="G1" s="2" t="inlineStr">
        <is>
          <t>Check</t>
        </is>
      </c>
    </row>
    <row r="2">
      <c r="A2" t="n">
        <v>1</v>
      </c>
      <c r="B2" t="inlineStr">
        <is>
          <t>#N/A, but 10240 is on the list</t>
        </is>
      </c>
      <c r="C2" t="inlineStr">
        <is>
          <t>10240</t>
        </is>
      </c>
      <c r="D2" s="3">
        <f>VLOOKUP(C2,Items!$A$2:$E$14,4,FALSE)</f>
        <v/>
      </c>
      <c r="E2" s="4" t="n"/>
      <c r="F2" s="5" t="n"/>
      <c r="G2">
        <f>ISTEXT(C2)</f>
        <v/>
      </c>
    </row>
    <row r="3">
      <c r="A3" t="n">
        <v>2</v>
      </c>
      <c r="B3" t="inlineStr">
        <is>
          <t>#N/A on a code pasted from the stock-count export</t>
        </is>
      </c>
      <c r="C3" t="inlineStr">
        <is>
          <t xml:space="preserve">10310 </t>
        </is>
      </c>
      <c r="D3" s="3">
        <f>VLOOKUP(C3,Items!$A$2:$E$14,4,FALSE)</f>
        <v/>
      </c>
      <c r="E3" s="4" t="n"/>
      <c r="F3" s="5" t="n"/>
      <c r="G3">
        <f>LEN(C3)</f>
        <v/>
      </c>
    </row>
    <row r="4">
      <c r="A4" t="n">
        <v>3</v>
      </c>
      <c r="B4" t="inlineStr">
        <is>
          <t>#N/A, and TRIM does not fix it</t>
        </is>
      </c>
      <c r="C4" t="inlineStr">
        <is>
          <t xml:space="preserve">10322 </t>
        </is>
      </c>
      <c r="D4" s="3">
        <f>VLOOKUP(C4,Items!$A$2:$E$14,4,FALSE)</f>
        <v/>
      </c>
      <c r="E4" s="4" t="n"/>
      <c r="F4" s="5" t="n"/>
      <c r="G4">
        <f>_xlfn.UNICODE(RIGHT(C4,1))</f>
        <v/>
      </c>
    </row>
    <row r="5">
      <c r="A5" t="n">
        <v>4</v>
      </c>
      <c r="B5" t="inlineStr">
        <is>
          <t>A price comes back for a code that does not exist</t>
        </is>
      </c>
      <c r="C5" t="n">
        <v>11150</v>
      </c>
      <c r="D5" s="3">
        <f>VLOOKUP(C5,Items!$A$2:$E$14,4)</f>
        <v/>
      </c>
      <c r="E5" s="4" t="n"/>
      <c r="F5" s="5" t="n"/>
      <c r="G5">
        <f>COUNTIF(Items!$A$2:$A$14,C5)</f>
        <v/>
      </c>
    </row>
    <row r="6">
      <c r="A6" t="n">
        <v>5</v>
      </c>
      <c r="B6" t="inlineStr">
        <is>
          <t>Syringes cost $8.40, but the supplier raised it to $8.90</t>
        </is>
      </c>
      <c r="C6" t="n">
        <v>10405</v>
      </c>
      <c r="D6" s="3">
        <f>VLOOKUP(C6,Items!$A$2:$E$14,4,FALSE)</f>
        <v/>
      </c>
      <c r="E6" s="4" t="n"/>
      <c r="F6" s="5" t="n"/>
      <c r="G6">
        <f>COUNTIF(Items!$A$2:$A$14,C6)</f>
        <v/>
      </c>
    </row>
    <row r="7">
      <c r="A7" t="n">
        <v>6</v>
      </c>
      <c r="B7" t="inlineStr">
        <is>
          <t>Worked in row 2, #N/A after copying down</t>
        </is>
      </c>
      <c r="C7" t="n">
        <v>10225</v>
      </c>
      <c r="D7" s="3">
        <f>VLOOKUP(C7,Items!A7:E19,4,FALSE)</f>
        <v/>
      </c>
      <c r="E7" s="4" t="n"/>
      <c r="F7" s="5" t="n"/>
    </row>
    <row r="8">
      <c r="A8" t="n">
        <v>7</v>
      </c>
      <c r="B8" t="inlineStr">
        <is>
          <t>Returns 100 instead of a cost</t>
        </is>
      </c>
      <c r="C8" t="n">
        <v>10418</v>
      </c>
      <c r="D8" s="3">
        <f>VLOOKUP(C8,Items!$A$2:$E$14,3,FALSE)</f>
        <v/>
      </c>
      <c r="E8" s="4" t="n"/>
      <c r="F8" s="5" t="n"/>
      <c r="G8">
        <f>MATCH("Unit cost",Items!$A$1:$E$1,0)</f>
        <v/>
      </c>
    </row>
    <row r="9">
      <c r="A9" t="n">
        <v>8</v>
      </c>
      <c r="B9" t="e">
        <v>#REF!</v>
      </c>
      <c r="C9" t="n">
        <v>10520</v>
      </c>
      <c r="D9" s="3">
        <f>VLOOKUP(C9,Items!$A$2:$E$14,6,FALSE)</f>
        <v/>
      </c>
      <c r="E9" s="4" t="n"/>
      <c r="F9" s="5" t="n"/>
      <c r="G9">
        <f>COLUMNS(Items!$A$2:$E$14)</f>
        <v/>
      </c>
    </row>
    <row r="10">
      <c r="A10" t="n">
        <v>9</v>
      </c>
      <c r="B10" t="inlineStr">
        <is>
          <t>#N/A looking up the code from a description</t>
        </is>
      </c>
      <c r="C10" t="inlineStr">
        <is>
          <t>Chlorhexidine scrub 4% 500 ml</t>
        </is>
      </c>
      <c r="D10" s="3">
        <f>VLOOKUP(C10,Items!$A$2:$E$14,1,FALSE)</f>
        <v/>
      </c>
      <c r="E10" s="6" t="n"/>
      <c r="F10" s="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4" customWidth="1" min="1" max="1"/>
    <col width="50" customWidth="1" min="2" max="2"/>
    <col width="30" customWidth="1" min="3" max="3"/>
    <col width="22" customWidth="1" min="4" max="4"/>
    <col width="22" customWidth="1" min="5" max="5"/>
    <col width="62" customWidth="1" min="6" max="6"/>
    <col width="10" customWidth="1" min="7" max="7"/>
  </cols>
  <sheetData>
    <row r="1">
      <c r="A1" s="2" t="inlineStr">
        <is>
          <t>#</t>
        </is>
      </c>
      <c r="B1" s="2" t="inlineStr">
        <is>
          <t>Symptom</t>
        </is>
      </c>
      <c r="C1" s="2" t="inlineStr">
        <is>
          <t>Input</t>
        </is>
      </c>
      <c r="D1" s="2" t="inlineStr">
        <is>
          <t>Broken formula (live)</t>
        </is>
      </c>
      <c r="E1" s="2" t="inlineStr">
        <is>
          <t>Fixed formula</t>
        </is>
      </c>
      <c r="F1" s="2" t="inlineStr">
        <is>
          <t>Cause</t>
        </is>
      </c>
      <c r="G1" s="2" t="inlineStr">
        <is>
          <t>Check</t>
        </is>
      </c>
    </row>
    <row r="2">
      <c r="A2" t="n">
        <v>1</v>
      </c>
      <c r="B2" t="inlineStr">
        <is>
          <t>#N/A, but 10240 is on the list</t>
        </is>
      </c>
      <c r="C2" t="inlineStr">
        <is>
          <t>10240</t>
        </is>
      </c>
      <c r="D2" s="3">
        <f>VLOOKUP(C2,Items!$A$2:$E$14,4,FALSE)</f>
        <v/>
      </c>
      <c r="E2" s="3">
        <f>VLOOKUP(VALUE(C2),Items!$A$2:$E$14,4,FALSE)</f>
        <v/>
      </c>
      <c r="F2" t="inlineStr">
        <is>
          <t>The code is stored as text; the item list holds numbers</t>
        </is>
      </c>
      <c r="G2">
        <f>ISTEXT(C2)</f>
        <v/>
      </c>
    </row>
    <row r="3">
      <c r="A3" t="n">
        <v>2</v>
      </c>
      <c r="B3" t="inlineStr">
        <is>
          <t>#N/A on a code pasted from the stock-count export</t>
        </is>
      </c>
      <c r="C3" t="inlineStr">
        <is>
          <t xml:space="preserve">10310 </t>
        </is>
      </c>
      <c r="D3" s="3">
        <f>VLOOKUP(C3,Items!$A$2:$E$14,4,FALSE)</f>
        <v/>
      </c>
      <c r="E3" s="3">
        <f>VLOOKUP(VALUE(TRIM(C3)),Items!$A$2:$E$14,4,FALSE)</f>
        <v/>
      </c>
      <c r="F3" t="inlineStr">
        <is>
          <t>Trailing space, and the code is text</t>
        </is>
      </c>
      <c r="G3">
        <f>LEN(C3)</f>
        <v/>
      </c>
    </row>
    <row r="4">
      <c r="A4" t="n">
        <v>3</v>
      </c>
      <c r="B4" t="inlineStr">
        <is>
          <t>#N/A, and TRIM does not fix it</t>
        </is>
      </c>
      <c r="C4" t="inlineStr">
        <is>
          <t xml:space="preserve">10322 </t>
        </is>
      </c>
      <c r="D4" s="3">
        <f>VLOOKUP(C4,Items!$A$2:$E$14,4,FALSE)</f>
        <v/>
      </c>
      <c r="E4" s="3">
        <f>VLOOKUP(VALUE(SUBSTITUTE(C4,_xlfn.UNICHAR(160),"")),Items!$A$2:$E$14,4,FALSE)</f>
        <v/>
      </c>
      <c r="F4" t="inlineStr">
        <is>
          <t>Non-breaking space (character 160) that TRIM does not remove</t>
        </is>
      </c>
      <c r="G4">
        <f>_xlfn.UNICODE(RIGHT(C4,1))</f>
        <v/>
      </c>
    </row>
    <row r="5">
      <c r="A5" t="n">
        <v>4</v>
      </c>
      <c r="B5" t="inlineStr">
        <is>
          <t>A price comes back for a code that does not exist</t>
        </is>
      </c>
      <c r="C5" t="n">
        <v>11150</v>
      </c>
      <c r="D5" s="3">
        <f>VLOOKUP(C5,Items!$A$2:$E$14,4)</f>
        <v/>
      </c>
      <c r="E5" s="3">
        <f>_xlfn.IFNA(VLOOKUP(C5,Items!$A$2:$E$14,4,FALSE),"Not in item list")</f>
        <v/>
      </c>
      <c r="F5" t="inlineStr">
        <is>
          <t>Fourth argument left out, so VLOOKUP used approximate match</t>
        </is>
      </c>
      <c r="G5">
        <f>COUNTIF(Items!$A$2:$A$14,C5)</f>
        <v/>
      </c>
    </row>
    <row r="6">
      <c r="A6" t="n">
        <v>5</v>
      </c>
      <c r="B6" t="inlineStr">
        <is>
          <t>Syringes cost $8.40, but the supplier raised it to $8.90</t>
        </is>
      </c>
      <c r="C6" t="n">
        <v>10405</v>
      </c>
      <c r="D6" s="3">
        <f>VLOOKUP(C6,Items!$A$2:$E$14,4,FALSE)</f>
        <v/>
      </c>
      <c r="E6" s="3">
        <f>_xlfn.XLOOKUP(C6,Items!$A$2:$A$14,Items!$D$2:$D$14,"Not found",0,-1)</f>
        <v/>
      </c>
      <c r="F6" t="inlineStr">
        <is>
          <t>Duplicate code: VLOOKUP returns the first match (the stale row)</t>
        </is>
      </c>
      <c r="G6">
        <f>COUNTIF(Items!$A$2:$A$14,C6)</f>
        <v/>
      </c>
    </row>
    <row r="7">
      <c r="A7" t="n">
        <v>6</v>
      </c>
      <c r="B7" t="inlineStr">
        <is>
          <t>Worked in row 2, #N/A after copying down</t>
        </is>
      </c>
      <c r="C7" t="n">
        <v>10225</v>
      </c>
      <c r="D7" s="3">
        <f>VLOOKUP(C7,Items!A7:E19,4,FALSE)</f>
        <v/>
      </c>
      <c r="E7" s="3">
        <f>VLOOKUP(C7,Items!$A$2:$E$14,4,FALSE)</f>
        <v/>
      </c>
      <c r="F7" t="inlineStr">
        <is>
          <t>Table range not locked with $, so it slid down past row 3</t>
        </is>
      </c>
    </row>
    <row r="8">
      <c r="A8" t="n">
        <v>7</v>
      </c>
      <c r="B8" t="inlineStr">
        <is>
          <t>Returns 100 instead of a cost</t>
        </is>
      </c>
      <c r="C8" t="n">
        <v>10418</v>
      </c>
      <c r="D8" s="3">
        <f>VLOOKUP(C8,Items!$A$2:$E$14,3,FALSE)</f>
        <v/>
      </c>
      <c r="E8" s="3">
        <f>VLOOKUP(C8,Items!$A$2:$E$14,MATCH("Unit cost",Items!$A$1:$E$1,0),FALSE)</f>
        <v/>
      </c>
      <c r="F8" t="inlineStr">
        <is>
          <t>Column number points at Pack size (a column was inserted)</t>
        </is>
      </c>
      <c r="G8">
        <f>MATCH("Unit cost",Items!$A$1:$E$1,0)</f>
        <v/>
      </c>
    </row>
    <row r="9">
      <c r="A9" t="n">
        <v>8</v>
      </c>
      <c r="B9" t="e">
        <v>#REF!</v>
      </c>
      <c r="C9" t="n">
        <v>10520</v>
      </c>
      <c r="D9" s="3">
        <f>VLOOKUP(C9,Items!$A$2:$E$14,6,FALSE)</f>
        <v/>
      </c>
      <c r="E9" s="3">
        <f>VLOOKUP(C9,Items!$A$2:$E$14,4,FALSE)</f>
        <v/>
      </c>
      <c r="F9" t="inlineStr">
        <is>
          <t>Column number 6 is wider than the 5-column table</t>
        </is>
      </c>
      <c r="G9">
        <f>COLUMNS(Items!$A$2:$E$14)</f>
        <v/>
      </c>
    </row>
    <row r="10">
      <c r="A10" t="n">
        <v>9</v>
      </c>
      <c r="B10" t="inlineStr">
        <is>
          <t>#N/A looking up the code from a description</t>
        </is>
      </c>
      <c r="C10" t="inlineStr">
        <is>
          <t>Chlorhexidine scrub 4% 500 ml</t>
        </is>
      </c>
      <c r="D10" s="3">
        <f>VLOOKUP(C10,Items!$A$2:$E$14,1,FALSE)</f>
        <v/>
      </c>
      <c r="E10" s="7">
        <f>INDEX(Items!$A$2:$A$14,MATCH(C10,Items!$B$2:$B$14,0))</f>
        <v/>
      </c>
      <c r="F10" t="inlineStr">
        <is>
          <t>VLOOKUP only searches the first column; the code is left of the description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2026-10-07T15:21:43Z</dcterms:created>
  <dcterms:modified xsi:type="dcterms:W3CDTF">2026-10-07T15:21:43Z</dcterms:modified>
</cp:coreProperties>
</file>