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ow to use" sheetId="1" state="visible" r:id="rId1"/>
    <sheet name="Practice" sheetId="2" state="visible" r:id="rId2"/>
    <sheet name="Solution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0C1222"/>
      <sz val="14"/>
    </font>
    <font>
      <b val="1"/>
      <color rgb="000C1222"/>
    </font>
  </fonts>
  <fills count="4">
    <fill>
      <patternFill/>
    </fill>
    <fill>
      <patternFill patternType="gray125"/>
    </fill>
    <fill>
      <patternFill patternType="solid">
        <fgColor rgb="00F1F5F9"/>
      </patternFill>
    </fill>
    <fill>
      <patternFill patternType="solid">
        <fgColor rgb="00FEF3C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2" fillId="2" borderId="0" pivotButton="0" quotePrefix="0" xfId="0"/>
    <xf numFmtId="3" fontId="0" fillId="0" borderId="0" pivotButton="0" quotePrefix="0" xfId="0"/>
    <xf numFmtId="3" fontId="0" fillId="3" borderId="0" pivotButton="0" quotePrefix="0" xfId="0"/>
    <xf numFmtId="0" fontId="0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charts/chart1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Profit bridge, stacked-column method</a:t>
            </a:r>
          </a:p>
        </rich>
      </tx>
    </title>
    <plotArea>
      <barChart>
        <barDir val="col"/>
        <grouping val="stacked"/>
        <ser>
          <idx val="0"/>
          <order val="0"/>
          <tx>
            <strRef>
              <f>'Solution'!E13</f>
            </strRef>
          </tx>
          <spPr>
            <a:noFill/>
            <a:ln>
              <a:noFill/>
              <a:prstDash val="solid"/>
            </a:ln>
          </spPr>
          <cat>
            <numRef>
              <f>'Solution'!$A$14:$A$20</f>
            </numRef>
          </cat>
          <val>
            <numRef>
              <f>'Solution'!$E$14:$E$20</f>
            </numRef>
          </val>
        </ser>
        <ser>
          <idx val="1"/>
          <order val="1"/>
          <tx>
            <strRef>
              <f>'Solution'!F13</f>
            </strRef>
          </tx>
          <spPr>
            <a:solidFill>
              <a:srgbClr val="0284C7"/>
            </a:solidFill>
            <a:ln>
              <a:prstDash val="solid"/>
            </a:ln>
          </spPr>
          <cat>
            <numRef>
              <f>'Solution'!$A$14:$A$20</f>
            </numRef>
          </cat>
          <val>
            <numRef>
              <f>'Solution'!$F$14:$F$20</f>
            </numRef>
          </val>
        </ser>
        <ser>
          <idx val="2"/>
          <order val="2"/>
          <tx>
            <strRef>
              <f>'Solution'!G13</f>
            </strRef>
          </tx>
          <spPr>
            <a:solidFill>
              <a:srgbClr val="D97706"/>
            </a:solidFill>
            <a:ln>
              <a:prstDash val="solid"/>
            </a:ln>
          </spPr>
          <cat>
            <numRef>
              <f>'Solution'!$A$14:$A$20</f>
            </numRef>
          </cat>
          <val>
            <numRef>
              <f>'Solution'!$G$14:$G$20</f>
            </numRef>
          </val>
        </ser>
        <ser>
          <idx val="3"/>
          <order val="3"/>
          <tx>
            <strRef>
              <f>'Solution'!H13</f>
            </strRef>
          </tx>
          <spPr>
            <a:solidFill>
              <a:srgbClr val="475569"/>
            </a:solidFill>
            <a:ln>
              <a:prstDash val="solid"/>
            </a:ln>
          </spPr>
          <cat>
            <numRef>
              <f>'Solution'!$A$14:$A$20</f>
            </numRef>
          </cat>
          <val>
            <numRef>
              <f>'Solution'!$H$14:$H$20</f>
            </numRef>
          </val>
        </ser>
        <gapWidth val="60"/>
        <overlap val="10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b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9</col>
      <colOff>0</colOff>
      <row>30</row>
      <rowOff>0</rowOff>
    </from>
    <ext cx="7200000" cy="324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8"/>
  <sheetViews>
    <sheetView workbookViewId="0">
      <selection activeCell="A1" sqref="A1"/>
    </sheetView>
  </sheetViews>
  <sheetFormatPr baseColWidth="8" defaultRowHeight="15"/>
  <cols>
    <col width="140" customWidth="1" min="1" max="1"/>
  </cols>
  <sheetData>
    <row r="1">
      <c r="A1" s="1" t="inlineStr">
        <is>
          <t>Waterfall chart in Excel: practice workbook</t>
        </is>
      </c>
    </row>
    <row r="2">
      <c r="A2" t="inlineStr">
        <is>
          <t>Example business: Quarry Lane Architects (fictional). Why operating profit fell from $96,000 to $83,000 while fee revenue rose from $600,000 to $742,000.</t>
        </is>
      </c>
    </row>
    <row r="3">
      <c r="A3" t="inlineStr"/>
    </row>
    <row r="4">
      <c r="A4" s="2" t="inlineStr">
        <is>
          <t>Sheets</t>
        </is>
      </c>
    </row>
    <row r="5">
      <c r="A5" t="inlineStr">
        <is>
          <t>Practice - inputs filled in; the formula cells (yellow) are empty.</t>
        </is>
      </c>
    </row>
    <row r="6">
      <c r="A6" t="inlineStr">
        <is>
          <t>Solution - every formula filled in, plus a stacked-column chart built the pre-2016 way (helper columns E:H).</t>
        </is>
      </c>
    </row>
    <row r="7">
      <c r="A7" t="inlineStr"/>
    </row>
    <row r="8">
      <c r="A8" s="2" t="inlineStr">
        <is>
          <t>Make the built-in waterfall (Excel 2016 or later, Microsoft 365)</t>
        </is>
      </c>
    </row>
    <row r="9">
      <c r="A9" t="inlineStr">
        <is>
          <t>1. Select A13:A20 and C13:C20 (hold Ctrl for the second range).  2. Insert &gt; Waterfall icon &gt; Waterfall.</t>
        </is>
      </c>
    </row>
    <row r="10">
      <c r="A10" t="inlineStr">
        <is>
          <t>3. Click the first bar twice so only it is selected, right-click &gt; Format Data Point &gt; tick Set as total. Repeat for the last bar.</t>
        </is>
      </c>
    </row>
    <row r="11">
      <c r="A11" t="inlineStr">
        <is>
          <t>Do the same with A23:A33 and C23:C33 for the P&amp;L walk, and set Fee revenue, Project margin and Operating profit as totals.</t>
        </is>
      </c>
    </row>
    <row r="12">
      <c r="A12" t="inlineStr"/>
    </row>
    <row r="13">
      <c r="A13" s="2" t="inlineStr">
        <is>
          <t>Expected answers</t>
        </is>
      </c>
    </row>
    <row r="14">
      <c r="A14" t="inlineStr">
        <is>
          <t>Bridge: 96,000 + 72,000 + 70,000 - 78,000 - 41,000 - 36,000 = 83,000.</t>
        </is>
      </c>
    </row>
    <row r="15">
      <c r="A15" t="inlineStr">
        <is>
          <t>P&amp;L walk: 742,000 - 96,000 - 286,000 = 360,000 project margin; 360,000 - 112,000 - 54,000 - 27,000 - 19,000 - 65,000 = 83,000.</t>
        </is>
      </c>
    </row>
    <row r="16">
      <c r="A16" t="inlineStr"/>
    </row>
    <row r="17">
      <c r="A17" s="2" t="inlineStr">
        <is>
          <t>Note</t>
        </is>
      </c>
    </row>
    <row r="18">
      <c r="A18" t="inlineStr">
        <is>
          <t>openpyxl can't write Excel's built-in waterfall chart type, so the Solution sheet shows the stacked-column version. Build the built-in one yourself with the steps above.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33"/>
  <sheetViews>
    <sheetView workbookViewId="0">
      <selection activeCell="A1" sqref="A1"/>
    </sheetView>
  </sheetViews>
  <sheetFormatPr baseColWidth="8" defaultRowHeight="15"/>
  <cols>
    <col width="28" customWidth="1" min="1" max="1"/>
    <col width="8" customWidth="1" min="2" max="2"/>
    <col width="12" customWidth="1" min="3" max="3"/>
    <col width="13" customWidth="1" min="4" max="4"/>
    <col width="14" customWidth="1" min="5" max="5"/>
    <col width="11" customWidth="1" min="6" max="6"/>
    <col width="11" customWidth="1" min="7" max="7"/>
    <col width="11" customWidth="1" min="8" max="8"/>
    <col width="3" customWidth="1" min="9" max="9"/>
    <col width="44" customWidth="1" min="10" max="10"/>
  </cols>
  <sheetData>
    <row r="1">
      <c r="A1" s="1" t="inlineStr">
        <is>
          <t>Inputs</t>
        </is>
      </c>
    </row>
    <row r="3">
      <c r="A3" s="3" t="inlineStr">
        <is>
          <t>Item</t>
        </is>
      </c>
      <c r="B3" s="3" t="inlineStr">
        <is>
          <t>FY2025</t>
        </is>
      </c>
      <c r="C3" s="3" t="inlineStr">
        <is>
          <t>FY2026</t>
        </is>
      </c>
    </row>
    <row r="4">
      <c r="A4" t="inlineStr">
        <is>
          <t>Projects completed</t>
        </is>
      </c>
      <c r="B4" s="4" t="n">
        <v>25</v>
      </c>
      <c r="C4" s="4" t="n">
        <v>28</v>
      </c>
    </row>
    <row r="5">
      <c r="A5" t="inlineStr">
        <is>
          <t>Average fee ($)</t>
        </is>
      </c>
      <c r="B5" s="4" t="n">
        <v>24000</v>
      </c>
      <c r="C5" s="4" t="n">
        <v>26500</v>
      </c>
    </row>
    <row r="6">
      <c r="A6" t="inlineStr">
        <is>
          <t>Fee revenue ($)</t>
        </is>
      </c>
      <c r="B6" s="5" t="n"/>
      <c r="C6" s="5" t="n"/>
    </row>
    <row r="7">
      <c r="A7" t="inlineStr">
        <is>
          <t>Project staff ($)</t>
        </is>
      </c>
      <c r="B7" s="4" t="n">
        <v>208000</v>
      </c>
      <c r="C7" s="4" t="n">
        <v>286000</v>
      </c>
    </row>
    <row r="8">
      <c r="A8" t="inlineStr">
        <is>
          <t>Subconsultants ($)</t>
        </is>
      </c>
      <c r="B8" s="4" t="n">
        <v>55000</v>
      </c>
      <c r="C8" s="4" t="n">
        <v>96000</v>
      </c>
    </row>
    <row r="9">
      <c r="A9" t="inlineStr">
        <is>
          <t>Overheads ($)</t>
        </is>
      </c>
      <c r="B9" s="4" t="n">
        <v>241000</v>
      </c>
      <c r="C9" s="4" t="n">
        <v>277000</v>
      </c>
    </row>
    <row r="10">
      <c r="A10" t="inlineStr">
        <is>
          <t>Operating profit ($)</t>
        </is>
      </c>
      <c r="B10" s="5" t="n"/>
      <c r="C10" s="5" t="n"/>
    </row>
    <row r="12">
      <c r="A12" s="2" t="inlineStr">
        <is>
          <t>Profit bridge (chart this)</t>
        </is>
      </c>
    </row>
    <row r="13">
      <c r="A13" s="3" t="inlineStr">
        <is>
          <t>Label</t>
        </is>
      </c>
      <c r="B13" s="3" t="inlineStr">
        <is>
          <t>Type</t>
        </is>
      </c>
      <c r="C13" s="3" t="inlineStr">
        <is>
          <t>Value</t>
        </is>
      </c>
      <c r="D13" s="3" t="inlineStr">
        <is>
          <t>Running end</t>
        </is>
      </c>
      <c r="E13" s="3" t="inlineStr">
        <is>
          <t>Base (no fill)</t>
        </is>
      </c>
      <c r="F13" s="3" t="inlineStr">
        <is>
          <t>Increase</t>
        </is>
      </c>
      <c r="G13" s="3" t="inlineStr">
        <is>
          <t>Decrease</t>
        </is>
      </c>
      <c r="H13" s="3" t="inlineStr">
        <is>
          <t>Total</t>
        </is>
      </c>
    </row>
    <row r="14">
      <c r="A14" t="inlineStr">
        <is>
          <t>FY2025 operating profit</t>
        </is>
      </c>
      <c r="B14" t="inlineStr">
        <is>
          <t>Total</t>
        </is>
      </c>
      <c r="C14" s="5" t="n"/>
      <c r="D14" s="5" t="n"/>
      <c r="E14" s="5" t="n"/>
      <c r="F14" s="5" t="n"/>
      <c r="G14" s="5" t="n"/>
      <c r="H14" s="5" t="n"/>
      <c r="J14" t="inlineStr">
        <is>
          <t>Check: bridge end = FY2026 profit</t>
        </is>
      </c>
    </row>
    <row r="15">
      <c r="A15" t="inlineStr">
        <is>
          <t>More projects (25 to 28)</t>
        </is>
      </c>
      <c r="B15" t="inlineStr">
        <is>
          <t>Step</t>
        </is>
      </c>
      <c r="C15" s="5" t="n"/>
      <c r="D15" s="5" t="n"/>
      <c r="E15" s="5" t="n"/>
      <c r="F15" s="5" t="n"/>
      <c r="G15" s="5" t="n"/>
      <c r="H15" s="5" t="n"/>
      <c r="J15" s="6" t="n"/>
    </row>
    <row r="16">
      <c r="A16" t="inlineStr">
        <is>
          <t>Higher average fee</t>
        </is>
      </c>
      <c r="B16" t="inlineStr">
        <is>
          <t>Step</t>
        </is>
      </c>
      <c r="C16" s="5" t="n"/>
      <c r="D16" s="5" t="n"/>
      <c r="E16" s="5" t="n"/>
      <c r="F16" s="5" t="n"/>
      <c r="G16" s="5" t="n"/>
      <c r="H16" s="5" t="n"/>
    </row>
    <row r="17">
      <c r="A17" t="inlineStr">
        <is>
          <t>Project staff</t>
        </is>
      </c>
      <c r="B17" t="inlineStr">
        <is>
          <t>Step</t>
        </is>
      </c>
      <c r="C17" s="5" t="n"/>
      <c r="D17" s="5" t="n"/>
      <c r="E17" s="5" t="n"/>
      <c r="F17" s="5" t="n"/>
      <c r="G17" s="5" t="n"/>
      <c r="H17" s="5" t="n"/>
    </row>
    <row r="18">
      <c r="A18" t="inlineStr">
        <is>
          <t>Subconsultants</t>
        </is>
      </c>
      <c r="B18" t="inlineStr">
        <is>
          <t>Step</t>
        </is>
      </c>
      <c r="C18" s="5" t="n"/>
      <c r="D18" s="5" t="n"/>
      <c r="E18" s="5" t="n"/>
      <c r="F18" s="5" t="n"/>
      <c r="G18" s="5" t="n"/>
      <c r="H18" s="5" t="n"/>
    </row>
    <row r="19">
      <c r="A19" t="inlineStr">
        <is>
          <t>Overheads</t>
        </is>
      </c>
      <c r="B19" t="inlineStr">
        <is>
          <t>Step</t>
        </is>
      </c>
      <c r="C19" s="5" t="n"/>
      <c r="D19" s="5" t="n"/>
      <c r="E19" s="5" t="n"/>
      <c r="F19" s="5" t="n"/>
      <c r="G19" s="5" t="n"/>
      <c r="H19" s="5" t="n"/>
    </row>
    <row r="20">
      <c r="A20" t="inlineStr">
        <is>
          <t>FY2026 operating profit</t>
        </is>
      </c>
      <c r="B20" t="inlineStr">
        <is>
          <t>Total</t>
        </is>
      </c>
      <c r="C20" s="5" t="n"/>
      <c r="D20" s="5" t="n"/>
      <c r="E20" s="5" t="n"/>
      <c r="F20" s="5" t="n"/>
      <c r="G20" s="5" t="n"/>
      <c r="H20" s="5" t="n"/>
    </row>
    <row r="22">
      <c r="A22" s="2" t="inlineStr">
        <is>
          <t>P&amp;L walk with a subtotal</t>
        </is>
      </c>
    </row>
    <row r="23">
      <c r="A23" s="3" t="inlineStr">
        <is>
          <t>Label</t>
        </is>
      </c>
      <c r="B23" s="3" t="inlineStr">
        <is>
          <t>Type</t>
        </is>
      </c>
      <c r="C23" s="3" t="inlineStr">
        <is>
          <t>Value</t>
        </is>
      </c>
    </row>
    <row r="24">
      <c r="A24" t="inlineStr">
        <is>
          <t>Fee revenue</t>
        </is>
      </c>
      <c r="B24" t="inlineStr">
        <is>
          <t>Total</t>
        </is>
      </c>
      <c r="C24" s="5" t="n"/>
      <c r="J24" t="inlineStr">
        <is>
          <t>Check: overhead lines add up to FY2026 overheads</t>
        </is>
      </c>
    </row>
    <row r="25">
      <c r="A25" t="inlineStr">
        <is>
          <t>Subconsultants</t>
        </is>
      </c>
      <c r="B25" t="inlineStr">
        <is>
          <t>Step</t>
        </is>
      </c>
      <c r="C25" s="5" t="n"/>
      <c r="J25" s="6" t="n"/>
    </row>
    <row r="26">
      <c r="A26" t="inlineStr">
        <is>
          <t>Project staff</t>
        </is>
      </c>
      <c r="B26" t="inlineStr">
        <is>
          <t>Step</t>
        </is>
      </c>
      <c r="C26" s="5" t="n"/>
    </row>
    <row r="27">
      <c r="A27" t="inlineStr">
        <is>
          <t>Project margin</t>
        </is>
      </c>
      <c r="B27" t="inlineStr">
        <is>
          <t>Total</t>
        </is>
      </c>
      <c r="C27" s="5" t="n"/>
      <c r="J27" t="inlineStr">
        <is>
          <t>Check: P&amp;L walk ends at the same profit</t>
        </is>
      </c>
    </row>
    <row r="28">
      <c r="A28" t="inlineStr">
        <is>
          <t>Admin salaries</t>
        </is>
      </c>
      <c r="B28" t="inlineStr">
        <is>
          <t>Step</t>
        </is>
      </c>
      <c r="C28" s="4" t="n">
        <v>-112000</v>
      </c>
      <c r="J28" s="6" t="n"/>
    </row>
    <row r="29">
      <c r="A29" t="inlineStr">
        <is>
          <t>Rent</t>
        </is>
      </c>
      <c r="B29" t="inlineStr">
        <is>
          <t>Step</t>
        </is>
      </c>
      <c r="C29" s="4" t="n">
        <v>-54000</v>
      </c>
    </row>
    <row r="30">
      <c r="A30" t="inlineStr">
        <is>
          <t>Software</t>
        </is>
      </c>
      <c r="B30" t="inlineStr">
        <is>
          <t>Step</t>
        </is>
      </c>
      <c r="C30" s="4" t="n">
        <v>-27000</v>
      </c>
    </row>
    <row r="31">
      <c r="A31" t="inlineStr">
        <is>
          <t>Insurance</t>
        </is>
      </c>
      <c r="B31" t="inlineStr">
        <is>
          <t>Step</t>
        </is>
      </c>
      <c r="C31" s="4" t="n">
        <v>-19000</v>
      </c>
    </row>
    <row r="32">
      <c r="A32" t="inlineStr">
        <is>
          <t>Other overheads</t>
        </is>
      </c>
      <c r="B32" t="inlineStr">
        <is>
          <t>Step</t>
        </is>
      </c>
      <c r="C32" s="4" t="n">
        <v>-65000</v>
      </c>
    </row>
    <row r="33">
      <c r="A33" t="inlineStr">
        <is>
          <t>Operating profit</t>
        </is>
      </c>
      <c r="B33" t="inlineStr">
        <is>
          <t>Total</t>
        </is>
      </c>
      <c r="C33" s="5" t="n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J33"/>
  <sheetViews>
    <sheetView workbookViewId="0">
      <selection activeCell="A1" sqref="A1"/>
    </sheetView>
  </sheetViews>
  <sheetFormatPr baseColWidth="8" defaultRowHeight="15"/>
  <cols>
    <col width="28" customWidth="1" min="1" max="1"/>
    <col width="8" customWidth="1" min="2" max="2"/>
    <col width="12" customWidth="1" min="3" max="3"/>
    <col width="13" customWidth="1" min="4" max="4"/>
    <col width="14" customWidth="1" min="5" max="5"/>
    <col width="11" customWidth="1" min="6" max="6"/>
    <col width="11" customWidth="1" min="7" max="7"/>
    <col width="11" customWidth="1" min="8" max="8"/>
    <col width="3" customWidth="1" min="9" max="9"/>
    <col width="44" customWidth="1" min="10" max="10"/>
  </cols>
  <sheetData>
    <row r="1">
      <c r="A1" s="1" t="inlineStr">
        <is>
          <t>Inputs</t>
        </is>
      </c>
    </row>
    <row r="3">
      <c r="A3" s="3" t="inlineStr">
        <is>
          <t>Item</t>
        </is>
      </c>
      <c r="B3" s="3" t="inlineStr">
        <is>
          <t>FY2025</t>
        </is>
      </c>
      <c r="C3" s="3" t="inlineStr">
        <is>
          <t>FY2026</t>
        </is>
      </c>
    </row>
    <row r="4">
      <c r="A4" t="inlineStr">
        <is>
          <t>Projects completed</t>
        </is>
      </c>
      <c r="B4" s="4" t="n">
        <v>25</v>
      </c>
      <c r="C4" s="4" t="n">
        <v>28</v>
      </c>
    </row>
    <row r="5">
      <c r="A5" t="inlineStr">
        <is>
          <t>Average fee ($)</t>
        </is>
      </c>
      <c r="B5" s="4" t="n">
        <v>24000</v>
      </c>
      <c r="C5" s="4" t="n">
        <v>26500</v>
      </c>
    </row>
    <row r="6">
      <c r="A6" t="inlineStr">
        <is>
          <t>Fee revenue ($)</t>
        </is>
      </c>
      <c r="B6" s="4">
        <f>B4*B5</f>
        <v/>
      </c>
      <c r="C6" s="4">
        <f>C4*C5</f>
        <v/>
      </c>
    </row>
    <row r="7">
      <c r="A7" t="inlineStr">
        <is>
          <t>Project staff ($)</t>
        </is>
      </c>
      <c r="B7" s="4" t="n">
        <v>208000</v>
      </c>
      <c r="C7" s="4" t="n">
        <v>286000</v>
      </c>
    </row>
    <row r="8">
      <c r="A8" t="inlineStr">
        <is>
          <t>Subconsultants ($)</t>
        </is>
      </c>
      <c r="B8" s="4" t="n">
        <v>55000</v>
      </c>
      <c r="C8" s="4" t="n">
        <v>96000</v>
      </c>
    </row>
    <row r="9">
      <c r="A9" t="inlineStr">
        <is>
          <t>Overheads ($)</t>
        </is>
      </c>
      <c r="B9" s="4" t="n">
        <v>241000</v>
      </c>
      <c r="C9" s="4" t="n">
        <v>277000</v>
      </c>
    </row>
    <row r="10">
      <c r="A10" t="inlineStr">
        <is>
          <t>Operating profit ($)</t>
        </is>
      </c>
      <c r="B10" s="4">
        <f>B6-B7-B8-B9</f>
        <v/>
      </c>
      <c r="C10" s="4">
        <f>C6-C7-C8-C9</f>
        <v/>
      </c>
    </row>
    <row r="12">
      <c r="A12" s="2" t="inlineStr">
        <is>
          <t>Profit bridge (chart this)</t>
        </is>
      </c>
    </row>
    <row r="13">
      <c r="A13" s="3" t="inlineStr">
        <is>
          <t>Label</t>
        </is>
      </c>
      <c r="B13" s="3" t="inlineStr">
        <is>
          <t>Type</t>
        </is>
      </c>
      <c r="C13" s="3" t="inlineStr">
        <is>
          <t>Value</t>
        </is>
      </c>
      <c r="D13" s="3" t="inlineStr">
        <is>
          <t>Running end</t>
        </is>
      </c>
      <c r="E13" s="3" t="inlineStr">
        <is>
          <t>Base (no fill)</t>
        </is>
      </c>
      <c r="F13" s="3" t="inlineStr">
        <is>
          <t>Increase</t>
        </is>
      </c>
      <c r="G13" s="3" t="inlineStr">
        <is>
          <t>Decrease</t>
        </is>
      </c>
      <c r="H13" s="3" t="inlineStr">
        <is>
          <t>Total</t>
        </is>
      </c>
    </row>
    <row r="14">
      <c r="A14" t="inlineStr">
        <is>
          <t>FY2025 operating profit</t>
        </is>
      </c>
      <c r="B14" t="inlineStr">
        <is>
          <t>Total</t>
        </is>
      </c>
      <c r="C14" s="4">
        <f>B10</f>
        <v/>
      </c>
      <c r="D14" s="4">
        <f>C14</f>
        <v/>
      </c>
      <c r="E14" s="4" t="n">
        <v>0</v>
      </c>
      <c r="F14" s="4" t="n">
        <v>0</v>
      </c>
      <c r="G14" s="4" t="n">
        <v>0</v>
      </c>
      <c r="H14" s="4">
        <f>C14</f>
        <v/>
      </c>
      <c r="J14" t="inlineStr">
        <is>
          <t>Check: bridge end = FY2026 profit</t>
        </is>
      </c>
    </row>
    <row r="15">
      <c r="A15" t="inlineStr">
        <is>
          <t>More projects (25 to 28)</t>
        </is>
      </c>
      <c r="B15" t="inlineStr">
        <is>
          <t>Step</t>
        </is>
      </c>
      <c r="C15" s="4">
        <f>(C4-B4)*B5</f>
        <v/>
      </c>
      <c r="D15" s="4">
        <f>IF(B15="Total",C15,D14+C15)</f>
        <v/>
      </c>
      <c r="E15" s="4">
        <f>IF(B15="Total",0,MIN(D14,D15))</f>
        <v/>
      </c>
      <c r="F15" s="4">
        <f>IF(B15="Total",0,MAX(C15,0))</f>
        <v/>
      </c>
      <c r="G15" s="4">
        <f>IF(B15="Total",0,MAX(-C15,0))</f>
        <v/>
      </c>
      <c r="H15" s="4">
        <f>IF(B15="Total",C15,0)</f>
        <v/>
      </c>
      <c r="J15">
        <f>C20=C10</f>
        <v/>
      </c>
    </row>
    <row r="16">
      <c r="A16" t="inlineStr">
        <is>
          <t>Higher average fee</t>
        </is>
      </c>
      <c r="B16" t="inlineStr">
        <is>
          <t>Step</t>
        </is>
      </c>
      <c r="C16" s="4">
        <f>(C5-B5)*C4</f>
        <v/>
      </c>
      <c r="D16" s="4">
        <f>IF(B16="Total",C16,D15+C16)</f>
        <v/>
      </c>
      <c r="E16" s="4">
        <f>IF(B16="Total",0,MIN(D15,D16))</f>
        <v/>
      </c>
      <c r="F16" s="4">
        <f>IF(B16="Total",0,MAX(C16,0))</f>
        <v/>
      </c>
      <c r="G16" s="4">
        <f>IF(B16="Total",0,MAX(-C16,0))</f>
        <v/>
      </c>
      <c r="H16" s="4">
        <f>IF(B16="Total",C16,0)</f>
        <v/>
      </c>
    </row>
    <row r="17">
      <c r="A17" t="inlineStr">
        <is>
          <t>Project staff</t>
        </is>
      </c>
      <c r="B17" t="inlineStr">
        <is>
          <t>Step</t>
        </is>
      </c>
      <c r="C17" s="4">
        <f>-(C7-B7)</f>
        <v/>
      </c>
      <c r="D17" s="4">
        <f>IF(B17="Total",C17,D16+C17)</f>
        <v/>
      </c>
      <c r="E17" s="4">
        <f>IF(B17="Total",0,MIN(D16,D17))</f>
        <v/>
      </c>
      <c r="F17" s="4">
        <f>IF(B17="Total",0,MAX(C17,0))</f>
        <v/>
      </c>
      <c r="G17" s="4">
        <f>IF(B17="Total",0,MAX(-C17,0))</f>
        <v/>
      </c>
      <c r="H17" s="4">
        <f>IF(B17="Total",C17,0)</f>
        <v/>
      </c>
    </row>
    <row r="18">
      <c r="A18" t="inlineStr">
        <is>
          <t>Subconsultants</t>
        </is>
      </c>
      <c r="B18" t="inlineStr">
        <is>
          <t>Step</t>
        </is>
      </c>
      <c r="C18" s="4">
        <f>-(C8-B8)</f>
        <v/>
      </c>
      <c r="D18" s="4">
        <f>IF(B18="Total",C18,D17+C18)</f>
        <v/>
      </c>
      <c r="E18" s="4">
        <f>IF(B18="Total",0,MIN(D17,D18))</f>
        <v/>
      </c>
      <c r="F18" s="4">
        <f>IF(B18="Total",0,MAX(C18,0))</f>
        <v/>
      </c>
      <c r="G18" s="4">
        <f>IF(B18="Total",0,MAX(-C18,0))</f>
        <v/>
      </c>
      <c r="H18" s="4">
        <f>IF(B18="Total",C18,0)</f>
        <v/>
      </c>
    </row>
    <row r="19">
      <c r="A19" t="inlineStr">
        <is>
          <t>Overheads</t>
        </is>
      </c>
      <c r="B19" t="inlineStr">
        <is>
          <t>Step</t>
        </is>
      </c>
      <c r="C19" s="4">
        <f>-(C9-B9)</f>
        <v/>
      </c>
      <c r="D19" s="4">
        <f>IF(B19="Total",C19,D18+C19)</f>
        <v/>
      </c>
      <c r="E19" s="4">
        <f>IF(B19="Total",0,MIN(D18,D19))</f>
        <v/>
      </c>
      <c r="F19" s="4">
        <f>IF(B19="Total",0,MAX(C19,0))</f>
        <v/>
      </c>
      <c r="G19" s="4">
        <f>IF(B19="Total",0,MAX(-C19,0))</f>
        <v/>
      </c>
      <c r="H19" s="4">
        <f>IF(B19="Total",C19,0)</f>
        <v/>
      </c>
    </row>
    <row r="20">
      <c r="A20" t="inlineStr">
        <is>
          <t>FY2026 operating profit</t>
        </is>
      </c>
      <c r="B20" t="inlineStr">
        <is>
          <t>Total</t>
        </is>
      </c>
      <c r="C20" s="4">
        <f>C14+SUM(C15:C19)</f>
        <v/>
      </c>
      <c r="D20" s="4">
        <f>IF(B20="Total",C20,D19+C20)</f>
        <v/>
      </c>
      <c r="E20" s="4">
        <f>IF(B20="Total",0,MIN(D19,D20))</f>
        <v/>
      </c>
      <c r="F20" s="4">
        <f>IF(B20="Total",0,MAX(C20,0))</f>
        <v/>
      </c>
      <c r="G20" s="4">
        <f>IF(B20="Total",0,MAX(-C20,0))</f>
        <v/>
      </c>
      <c r="H20" s="4">
        <f>IF(B20="Total",C20,0)</f>
        <v/>
      </c>
    </row>
    <row r="22">
      <c r="A22" s="2" t="inlineStr">
        <is>
          <t>P&amp;L walk with a subtotal</t>
        </is>
      </c>
    </row>
    <row r="23">
      <c r="A23" s="3" t="inlineStr">
        <is>
          <t>Label</t>
        </is>
      </c>
      <c r="B23" s="3" t="inlineStr">
        <is>
          <t>Type</t>
        </is>
      </c>
      <c r="C23" s="3" t="inlineStr">
        <is>
          <t>Value</t>
        </is>
      </c>
    </row>
    <row r="24">
      <c r="A24" t="inlineStr">
        <is>
          <t>Fee revenue</t>
        </is>
      </c>
      <c r="B24" t="inlineStr">
        <is>
          <t>Total</t>
        </is>
      </c>
      <c r="C24" s="4">
        <f>C6</f>
        <v/>
      </c>
      <c r="J24" t="inlineStr">
        <is>
          <t>Check: overhead lines add up to FY2026 overheads</t>
        </is>
      </c>
    </row>
    <row r="25">
      <c r="A25" t="inlineStr">
        <is>
          <t>Subconsultants</t>
        </is>
      </c>
      <c r="B25" t="inlineStr">
        <is>
          <t>Step</t>
        </is>
      </c>
      <c r="C25" s="4">
        <f>-C8</f>
        <v/>
      </c>
      <c r="J25">
        <f>-SUM(C28:C32)=C9</f>
        <v/>
      </c>
    </row>
    <row r="26">
      <c r="A26" t="inlineStr">
        <is>
          <t>Project staff</t>
        </is>
      </c>
      <c r="B26" t="inlineStr">
        <is>
          <t>Step</t>
        </is>
      </c>
      <c r="C26" s="4">
        <f>-C7</f>
        <v/>
      </c>
    </row>
    <row r="27">
      <c r="A27" t="inlineStr">
        <is>
          <t>Project margin</t>
        </is>
      </c>
      <c r="B27" t="inlineStr">
        <is>
          <t>Total</t>
        </is>
      </c>
      <c r="C27" s="4">
        <f>SUM(C24:C26)</f>
        <v/>
      </c>
      <c r="J27" t="inlineStr">
        <is>
          <t>Check: P&amp;L walk ends at the same profit</t>
        </is>
      </c>
    </row>
    <row r="28">
      <c r="A28" t="inlineStr">
        <is>
          <t>Admin salaries</t>
        </is>
      </c>
      <c r="B28" t="inlineStr">
        <is>
          <t>Step</t>
        </is>
      </c>
      <c r="C28" s="4" t="n">
        <v>-112000</v>
      </c>
      <c r="J28">
        <f>C33=C10</f>
        <v/>
      </c>
    </row>
    <row r="29">
      <c r="A29" t="inlineStr">
        <is>
          <t>Rent</t>
        </is>
      </c>
      <c r="B29" t="inlineStr">
        <is>
          <t>Step</t>
        </is>
      </c>
      <c r="C29" s="4" t="n">
        <v>-54000</v>
      </c>
    </row>
    <row r="30">
      <c r="A30" t="inlineStr">
        <is>
          <t>Software</t>
        </is>
      </c>
      <c r="B30" t="inlineStr">
        <is>
          <t>Step</t>
        </is>
      </c>
      <c r="C30" s="4" t="n">
        <v>-27000</v>
      </c>
    </row>
    <row r="31">
      <c r="A31" t="inlineStr">
        <is>
          <t>Insurance</t>
        </is>
      </c>
      <c r="B31" t="inlineStr">
        <is>
          <t>Step</t>
        </is>
      </c>
      <c r="C31" s="4" t="n">
        <v>-19000</v>
      </c>
    </row>
    <row r="32">
      <c r="A32" t="inlineStr">
        <is>
          <t>Other overheads</t>
        </is>
      </c>
      <c r="B32" t="inlineStr">
        <is>
          <t>Step</t>
        </is>
      </c>
      <c r="C32" s="4" t="n">
        <v>-65000</v>
      </c>
    </row>
    <row r="33">
      <c r="A33" t="inlineStr">
        <is>
          <t>Operating profit</t>
        </is>
      </c>
      <c r="B33" t="inlineStr">
        <is>
          <t>Total</t>
        </is>
      </c>
      <c r="C33" s="4">
        <f>C27+SUM(C28:C32)</f>
        <v/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2026-10-07T15:29:42Z</dcterms:created>
  <dcterms:modified xsi:type="dcterms:W3CDTF">2026-10-07T15:29:42Z</dcterms:modified>
</cp:coreProperties>
</file>