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EF3C7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164" fontId="0" fillId="4" borderId="0" pivotButton="0" quotePrefix="0" xfId="0"/>
    <xf numFmtId="0" fontId="0" fillId="4" borderId="0" pivotButton="0" quotePrefix="0" xfId="0"/>
    <xf numFmtId="9" fontId="0" fillId="4" borderId="0" pivotButton="0" quotePrefix="0" xfId="0"/>
    <xf numFmtId="0" fontId="2" fillId="0" borderId="0" pivotButton="0" quotePrefix="0" xfId="0"/>
    <xf numFmtId="165" fontId="0" fillId="0" borderId="1" pivotButton="0" quotePrefix="0" xfId="0"/>
    <xf numFmtId="9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XLOOKUP practice workbook - Harlow Hardware (example business)</t>
        </is>
      </c>
    </row>
    <row r="3">
      <c r="A3" t="inlineStr">
        <is>
          <t>Harlow Hardware is a fictional example business. All data here is made up for practice.</t>
        </is>
      </c>
    </row>
    <row r="4">
      <c r="A4" t="inlineStr">
        <is>
          <t>XLOOKUP needs Excel for Microsoft 365, Excel 2021 or Excel 2024. It is not available in Excel 2016 or 2019.</t>
        </is>
      </c>
    </row>
    <row r="5">
      <c r="A5" t="inlineStr">
        <is>
          <t>Practice sheet: yellow cells are inputs you can change, blue cells are where your formulas go.</t>
        </is>
      </c>
    </row>
    <row r="6">
      <c r="A6" t="inlineStr">
        <is>
          <t>Solution sheet: the same sheet with every formula filled in, the formula as text, and a note.</t>
        </is>
      </c>
    </row>
    <row r="7">
      <c r="A7" t="inlineStr">
        <is>
          <t>Tables on both sheets: Products A1:E11, Discount tiers A14:B18, Supplier cost history A21:C29, Contractor order A32:D40.</t>
        </is>
      </c>
    </row>
    <row r="8">
      <c r="A8" t="inlineStr">
        <is>
          <t>Task 4 returns four values that spill across I5:L5. In Microsoft 365 it spills on its own; it is stored as an array formula so it also opens cleanly elsewhere.</t>
        </is>
      </c>
    </row>
    <row r="9">
      <c r="A9" t="inlineStr">
        <is>
          <t>Guide: https://parityai.pro/blog/xlookup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3" customWidth="1" min="3" max="3"/>
    <col width="12" customWidth="1" min="4" max="4"/>
    <col width="10" customWidth="1" min="5" max="5"/>
    <col width="44" customWidth="1" min="7" max="7"/>
    <col width="18" customWidth="1" min="8" max="8"/>
    <col width="20" customWidth="1" min="9" max="9"/>
    <col width="12" customWidth="1" min="10" max="10"/>
    <col width="12" customWidth="1" min="11" max="11"/>
    <col width="10" customWidth="1" min="12" max="12"/>
  </cols>
  <sheetData>
    <row r="1">
      <c r="A1" s="2" t="inlineStr">
        <is>
          <t>SKU</t>
        </is>
      </c>
      <c r="B1" s="2" t="inlineStr">
        <is>
          <t>Item</t>
        </is>
      </c>
      <c r="C1" s="2" t="inlineStr">
        <is>
          <t>Category</t>
        </is>
      </c>
      <c r="D1" s="2" t="inlineStr">
        <is>
          <t>Unit price</t>
        </is>
      </c>
      <c r="E1" s="2" t="inlineStr">
        <is>
          <t>In stock</t>
        </is>
      </c>
      <c r="G1" s="3" t="inlineStr">
        <is>
          <t>Task</t>
        </is>
      </c>
      <c r="H1" s="3" t="inlineStr">
        <is>
          <t>Input</t>
        </is>
      </c>
      <c r="I1" s="3" t="inlineStr">
        <is>
          <t>Answer</t>
        </is>
      </c>
    </row>
    <row r="2">
      <c r="A2" s="4" t="inlineStr">
        <is>
          <t>HH-1001</t>
        </is>
      </c>
      <c r="B2" s="4" t="inlineStr">
        <is>
          <t>Claw hammer</t>
        </is>
      </c>
      <c r="C2" s="4" t="inlineStr">
        <is>
          <t>Hand tools</t>
        </is>
      </c>
      <c r="D2" s="5" t="n">
        <v>18.5</v>
      </c>
      <c r="E2" s="4" t="n">
        <v>24</v>
      </c>
      <c r="G2" s="6" t="inlineStr">
        <is>
          <t>1. Unit price for this SKU</t>
        </is>
      </c>
      <c r="H2" s="7" t="inlineStr">
        <is>
          <t>HH-1003</t>
        </is>
      </c>
      <c r="I2" s="8" t="n"/>
    </row>
    <row r="3">
      <c r="A3" s="4" t="inlineStr">
        <is>
          <t>HH-1002</t>
        </is>
      </c>
      <c r="B3" s="4" t="inlineStr">
        <is>
          <t>Tape measure 25 ft</t>
        </is>
      </c>
      <c r="C3" s="4" t="inlineStr">
        <is>
          <t>Hand tools</t>
        </is>
      </c>
      <c r="D3" s="5" t="n">
        <v>12.99</v>
      </c>
      <c r="E3" s="4" t="n">
        <v>40</v>
      </c>
      <c r="G3" s="6" t="inlineStr">
        <is>
          <t>2. Same, with a message when the SKU is missing</t>
        </is>
      </c>
      <c r="H3" s="7" t="inlineStr">
        <is>
          <t>HH-1050</t>
        </is>
      </c>
      <c r="I3" s="9" t="n"/>
    </row>
    <row r="4">
      <c r="A4" s="4" t="inlineStr">
        <is>
          <t>HH-1003</t>
        </is>
      </c>
      <c r="B4" s="4" t="inlineStr">
        <is>
          <t>Cordless drill</t>
        </is>
      </c>
      <c r="C4" s="4" t="inlineStr">
        <is>
          <t>Power tools</t>
        </is>
      </c>
      <c r="D4" s="5" t="n">
        <v>89</v>
      </c>
      <c r="E4" s="4" t="n">
        <v>6</v>
      </c>
      <c r="G4" s="6" t="inlineStr">
        <is>
          <t>3. SKU for this item name (looks left)</t>
        </is>
      </c>
      <c r="H4" s="7" t="inlineStr">
        <is>
          <t>Paint roller kit</t>
        </is>
      </c>
      <c r="I4" s="9" t="n"/>
    </row>
    <row r="5">
      <c r="A5" s="4" t="inlineStr">
        <is>
          <t>HH-1004</t>
        </is>
      </c>
      <c r="B5" s="4" t="inlineStr">
        <is>
          <t>Wood screws (100)</t>
        </is>
      </c>
      <c r="C5" s="4" t="inlineStr">
        <is>
          <t>Fasteners</t>
        </is>
      </c>
      <c r="D5" s="5" t="n">
        <v>7.49</v>
      </c>
      <c r="E5" s="4" t="n">
        <v>120</v>
      </c>
      <c r="G5" s="6" t="inlineStr">
        <is>
          <t>4. Item, category, price and stock in one formula</t>
        </is>
      </c>
      <c r="H5" s="7" t="inlineStr">
        <is>
          <t>HH-1006</t>
        </is>
      </c>
      <c r="I5" s="9" t="n"/>
      <c r="J5" s="9" t="n"/>
      <c r="K5" s="8" t="n"/>
      <c r="L5" s="9" t="n"/>
    </row>
    <row r="6">
      <c r="A6" s="4" t="inlineStr">
        <is>
          <t>HH-1005</t>
        </is>
      </c>
      <c r="B6" s="4" t="inlineStr">
        <is>
          <t>Drywall anchors (50)</t>
        </is>
      </c>
      <c r="C6" s="4" t="inlineStr">
        <is>
          <t>Fasteners</t>
        </is>
      </c>
      <c r="D6" s="5" t="n">
        <v>5.99</v>
      </c>
      <c r="E6" s="4" t="n">
        <v>75</v>
      </c>
      <c r="G6" s="6" t="inlineStr">
        <is>
          <t>5. Discount for an order total (exact or next smaller)</t>
        </is>
      </c>
      <c r="H6" s="7" t="n">
        <v>609.49</v>
      </c>
      <c r="I6" s="10" t="n"/>
    </row>
    <row r="7">
      <c r="A7" s="4" t="inlineStr">
        <is>
          <t>HH-1006</t>
        </is>
      </c>
      <c r="B7" s="4" t="inlineStr">
        <is>
          <t>Exterior paint 1 gal</t>
        </is>
      </c>
      <c r="C7" s="4" t="inlineStr">
        <is>
          <t>Paint</t>
        </is>
      </c>
      <c r="D7" s="5" t="n">
        <v>34.95</v>
      </c>
      <c r="E7" s="4" t="n">
        <v>18</v>
      </c>
      <c r="G7" s="6" t="inlineStr">
        <is>
          <t>6. Same total, match_mode 1 (exact or next larger)</t>
        </is>
      </c>
      <c r="H7" s="7" t="n">
        <v>609.49</v>
      </c>
      <c r="I7" s="10" t="n"/>
    </row>
    <row r="8">
      <c r="A8" s="4" t="inlineStr">
        <is>
          <t>HH-1007</t>
        </is>
      </c>
      <c r="B8" s="4" t="inlineStr">
        <is>
          <t>Paint roller kit</t>
        </is>
      </c>
      <c r="C8" s="4" t="inlineStr">
        <is>
          <t>Paint</t>
        </is>
      </c>
      <c r="D8" s="5" t="n">
        <v>14.25</v>
      </c>
      <c r="E8" s="4" t="n">
        <v>22</v>
      </c>
      <c r="G8" s="6" t="inlineStr">
        <is>
          <t>7. Price of the first item whose name contains this word</t>
        </is>
      </c>
      <c r="H8" s="7" t="inlineStr">
        <is>
          <t>gloves</t>
        </is>
      </c>
      <c r="I8" s="8" t="n"/>
    </row>
    <row r="9">
      <c r="A9" s="4" t="inlineStr">
        <is>
          <t>HH-1008</t>
        </is>
      </c>
      <c r="B9" s="4" t="inlineStr">
        <is>
          <t>PVC pipe 10 ft</t>
        </is>
      </c>
      <c r="C9" s="4" t="inlineStr">
        <is>
          <t>Plumbing</t>
        </is>
      </c>
      <c r="D9" s="5" t="n">
        <v>4.79</v>
      </c>
      <c r="E9" s="4" t="n">
        <v>60</v>
      </c>
      <c r="G9" s="6" t="inlineStr">
        <is>
          <t>8. Latest supplier cost for this SKU</t>
        </is>
      </c>
      <c r="H9" s="7" t="inlineStr">
        <is>
          <t>HH-1006</t>
        </is>
      </c>
      <c r="I9" s="8" t="n"/>
    </row>
    <row r="10">
      <c r="A10" s="4" t="inlineStr">
        <is>
          <t>HH-1009</t>
        </is>
      </c>
      <c r="B10" s="4" t="inlineStr">
        <is>
          <t>Ball valve 1/2 in</t>
        </is>
      </c>
      <c r="C10" s="4" t="inlineStr">
        <is>
          <t>Plumbing</t>
        </is>
      </c>
      <c r="D10" s="5" t="n">
        <v>11.4</v>
      </c>
      <c r="E10" s="4" t="n">
        <v>15</v>
      </c>
      <c r="G10" s="6" t="inlineStr">
        <is>
          <t>9. Same SKU, default search (top down)</t>
        </is>
      </c>
      <c r="H10" s="7" t="inlineStr">
        <is>
          <t>HH-1006</t>
        </is>
      </c>
      <c r="I10" s="8" t="n"/>
    </row>
    <row r="11">
      <c r="A11" s="4" t="inlineStr">
        <is>
          <t>HH-1010</t>
        </is>
      </c>
      <c r="B11" s="4" t="inlineStr">
        <is>
          <t>Work gloves L</t>
        </is>
      </c>
      <c r="C11" s="4" t="inlineStr">
        <is>
          <t>Safety</t>
        </is>
      </c>
      <c r="D11" s="5" t="n">
        <v>9.99</v>
      </c>
      <c r="E11" s="4" t="n">
        <v>33</v>
      </c>
      <c r="G11" s="6" t="inlineStr">
        <is>
          <t>10. Price for a SKU pasted with a trailing space</t>
        </is>
      </c>
      <c r="H11" s="7" t="inlineStr">
        <is>
          <t xml:space="preserve">HH-1004 </t>
        </is>
      </c>
      <c r="I11" s="8" t="n"/>
    </row>
    <row r="13">
      <c r="A13" s="11" t="inlineStr">
        <is>
          <t>Discount tiers</t>
        </is>
      </c>
    </row>
    <row r="14">
      <c r="A14" s="2" t="inlineStr">
        <is>
          <t>Order total from</t>
        </is>
      </c>
      <c r="B14" s="2" t="inlineStr">
        <is>
          <t>Discount</t>
        </is>
      </c>
    </row>
    <row r="15">
      <c r="A15" s="12" t="n">
        <v>0</v>
      </c>
      <c r="B15" s="13" t="n">
        <v>0</v>
      </c>
    </row>
    <row r="16">
      <c r="A16" s="12" t="n">
        <v>250</v>
      </c>
      <c r="B16" s="13" t="n">
        <v>0.05</v>
      </c>
    </row>
    <row r="17">
      <c r="A17" s="12" t="n">
        <v>500</v>
      </c>
      <c r="B17" s="13" t="n">
        <v>0.08</v>
      </c>
    </row>
    <row r="18">
      <c r="A18" s="12" t="n">
        <v>1000</v>
      </c>
      <c r="B18" s="13" t="n">
        <v>0.1</v>
      </c>
    </row>
    <row r="20">
      <c r="A20" s="11" t="inlineStr">
        <is>
          <t>Supplier cost history</t>
        </is>
      </c>
    </row>
    <row r="21">
      <c r="A21" s="2" t="inlineStr">
        <is>
          <t>Date</t>
        </is>
      </c>
      <c r="B21" s="2" t="inlineStr">
        <is>
          <t>SKU</t>
        </is>
      </c>
      <c r="C21" s="2" t="inlineStr">
        <is>
          <t>Supplier cost</t>
        </is>
      </c>
    </row>
    <row r="22">
      <c r="A22" s="14" t="n">
        <v>46205</v>
      </c>
      <c r="B22" s="4" t="inlineStr">
        <is>
          <t>HH-1006</t>
        </is>
      </c>
      <c r="C22" s="5" t="n">
        <v>21.1</v>
      </c>
    </row>
    <row r="23">
      <c r="A23" s="14" t="n">
        <v>46205</v>
      </c>
      <c r="B23" s="4" t="inlineStr">
        <is>
          <t>HH-1003</t>
        </is>
      </c>
      <c r="C23" s="5" t="n">
        <v>61</v>
      </c>
    </row>
    <row r="24">
      <c r="A24" s="14" t="n">
        <v>46223</v>
      </c>
      <c r="B24" s="4" t="inlineStr">
        <is>
          <t>HH-1004</t>
        </is>
      </c>
      <c r="C24" s="5" t="n">
        <v>4.1</v>
      </c>
    </row>
    <row r="25">
      <c r="A25" s="14" t="n">
        <v>46248</v>
      </c>
      <c r="B25" s="4" t="inlineStr">
        <is>
          <t>HH-1006</t>
        </is>
      </c>
      <c r="C25" s="5" t="n">
        <v>21.8</v>
      </c>
    </row>
    <row r="26">
      <c r="A26" s="14" t="n">
        <v>46248</v>
      </c>
      <c r="B26" s="4" t="inlineStr">
        <is>
          <t>HH-1009</t>
        </is>
      </c>
      <c r="C26" s="5" t="n">
        <v>7.25</v>
      </c>
    </row>
    <row r="27">
      <c r="A27" s="14" t="n">
        <v>46268</v>
      </c>
      <c r="B27" s="4" t="inlineStr">
        <is>
          <t>HH-1003</t>
        </is>
      </c>
      <c r="C27" s="5" t="n">
        <v>62.5</v>
      </c>
    </row>
    <row r="28">
      <c r="A28" s="14" t="n">
        <v>46287</v>
      </c>
      <c r="B28" s="4" t="inlineStr">
        <is>
          <t>HH-1006</t>
        </is>
      </c>
      <c r="C28" s="5" t="n">
        <v>22.4</v>
      </c>
    </row>
    <row r="29">
      <c r="A29" s="14" t="n">
        <v>46287</v>
      </c>
      <c r="B29" s="4" t="inlineStr">
        <is>
          <t>HH-1004</t>
        </is>
      </c>
      <c r="C29" s="5" t="n">
        <v>4.25</v>
      </c>
    </row>
    <row r="31">
      <c r="A31" s="11" t="inlineStr">
        <is>
          <t>Contractor order (example)</t>
        </is>
      </c>
    </row>
    <row r="32">
      <c r="A32" s="2" t="inlineStr">
        <is>
          <t>SKU</t>
        </is>
      </c>
      <c r="B32" s="2" t="inlineStr">
        <is>
          <t>Qty</t>
        </is>
      </c>
      <c r="C32" s="2" t="inlineStr">
        <is>
          <t>Unit price</t>
        </is>
      </c>
      <c r="D32" s="2" t="inlineStr">
        <is>
          <t>Line total</t>
        </is>
      </c>
    </row>
    <row r="33">
      <c r="A33" s="4" t="inlineStr">
        <is>
          <t>HH-1003</t>
        </is>
      </c>
      <c r="B33" s="4" t="n">
        <v>2</v>
      </c>
      <c r="C33" s="8" t="n"/>
      <c r="D33" s="8" t="n"/>
    </row>
    <row r="34">
      <c r="A34" s="4" t="inlineStr">
        <is>
          <t>HH-1006</t>
        </is>
      </c>
      <c r="B34" s="4" t="n">
        <v>8</v>
      </c>
      <c r="C34" s="8" t="n"/>
      <c r="D34" s="8" t="n"/>
    </row>
    <row r="35">
      <c r="A35" s="4" t="inlineStr">
        <is>
          <t>HH-1007</t>
        </is>
      </c>
      <c r="B35" s="4" t="n">
        <v>4</v>
      </c>
      <c r="C35" s="8" t="n"/>
      <c r="D35" s="8" t="n"/>
    </row>
    <row r="36">
      <c r="A36" s="4" t="inlineStr">
        <is>
          <t>HH-1004</t>
        </is>
      </c>
      <c r="B36" s="4" t="n">
        <v>6</v>
      </c>
      <c r="C36" s="8" t="n"/>
      <c r="D36" s="8" t="n"/>
    </row>
    <row r="37">
      <c r="A37" s="4" t="inlineStr">
        <is>
          <t>HH-1010</t>
        </is>
      </c>
      <c r="B37" s="4" t="n">
        <v>5</v>
      </c>
      <c r="C37" s="8" t="n"/>
      <c r="D37" s="8" t="n"/>
    </row>
    <row r="38">
      <c r="A38" s="6" t="inlineStr">
        <is>
          <t>Subtotal</t>
        </is>
      </c>
      <c r="D38" s="8" t="n"/>
    </row>
    <row r="39">
      <c r="A39" s="6" t="inlineStr">
        <is>
          <t>Discount rate (tier)</t>
        </is>
      </c>
      <c r="C39" s="10" t="n"/>
      <c r="D39" s="8" t="n"/>
    </row>
    <row r="40">
      <c r="A40" s="6" t="inlineStr">
        <is>
          <t>Order total</t>
        </is>
      </c>
      <c r="D40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3" customWidth="1" min="3" max="3"/>
    <col width="12" customWidth="1" min="4" max="4"/>
    <col width="10" customWidth="1" min="5" max="5"/>
    <col width="44" customWidth="1" min="7" max="7"/>
    <col width="18" customWidth="1" min="8" max="8"/>
    <col width="20" customWidth="1" min="9" max="9"/>
    <col width="12" customWidth="1" min="10" max="10"/>
    <col width="12" customWidth="1" min="11" max="11"/>
    <col width="10" customWidth="1" min="12" max="12"/>
    <col width="62" customWidth="1" min="14" max="14"/>
    <col width="48" customWidth="1" min="15" max="15"/>
  </cols>
  <sheetData>
    <row r="1">
      <c r="A1" s="2" t="inlineStr">
        <is>
          <t>SKU</t>
        </is>
      </c>
      <c r="B1" s="2" t="inlineStr">
        <is>
          <t>Item</t>
        </is>
      </c>
      <c r="C1" s="2" t="inlineStr">
        <is>
          <t>Category</t>
        </is>
      </c>
      <c r="D1" s="2" t="inlineStr">
        <is>
          <t>Unit price</t>
        </is>
      </c>
      <c r="E1" s="2" t="inlineStr">
        <is>
          <t>In stock</t>
        </is>
      </c>
      <c r="G1" s="3" t="inlineStr">
        <is>
          <t>Task</t>
        </is>
      </c>
      <c r="H1" s="3" t="inlineStr">
        <is>
          <t>Input</t>
        </is>
      </c>
      <c r="I1" s="3" t="inlineStr">
        <is>
          <t>Answer</t>
        </is>
      </c>
      <c r="N1" s="3" t="inlineStr">
        <is>
          <t>Formula used</t>
        </is>
      </c>
      <c r="O1" s="3" t="inlineStr">
        <is>
          <t>Note</t>
        </is>
      </c>
    </row>
    <row r="2">
      <c r="A2" s="4" t="inlineStr">
        <is>
          <t>HH-1001</t>
        </is>
      </c>
      <c r="B2" s="4" t="inlineStr">
        <is>
          <t>Claw hammer</t>
        </is>
      </c>
      <c r="C2" s="4" t="inlineStr">
        <is>
          <t>Hand tools</t>
        </is>
      </c>
      <c r="D2" s="5" t="n">
        <v>18.5</v>
      </c>
      <c r="E2" s="4" t="n">
        <v>24</v>
      </c>
      <c r="G2" s="6" t="inlineStr">
        <is>
          <t>1. Unit price for this SKU</t>
        </is>
      </c>
      <c r="H2" s="7" t="inlineStr">
        <is>
          <t>HH-1003</t>
        </is>
      </c>
      <c r="I2" s="8">
        <f>_xlfn.XLOOKUP(H2,A2:A11,D2:D11)</f>
        <v/>
      </c>
      <c r="N2" t="inlineStr">
        <is>
          <t>=XLOOKUP(H2,A2:A11,D2:D11)</t>
        </is>
      </c>
      <c r="O2" s="6" t="inlineStr">
        <is>
          <t>Exact match is the default.</t>
        </is>
      </c>
    </row>
    <row r="3">
      <c r="A3" s="4" t="inlineStr">
        <is>
          <t>HH-1002</t>
        </is>
      </c>
      <c r="B3" s="4" t="inlineStr">
        <is>
          <t>Tape measure 25 ft</t>
        </is>
      </c>
      <c r="C3" s="4" t="inlineStr">
        <is>
          <t>Hand tools</t>
        </is>
      </c>
      <c r="D3" s="5" t="n">
        <v>12.99</v>
      </c>
      <c r="E3" s="4" t="n">
        <v>40</v>
      </c>
      <c r="G3" s="6" t="inlineStr">
        <is>
          <t>2. Same, with a message when the SKU is missing</t>
        </is>
      </c>
      <c r="H3" s="7" t="inlineStr">
        <is>
          <t>HH-1050</t>
        </is>
      </c>
      <c r="I3" s="9">
        <f>_xlfn.XLOOKUP(H3,A2:A11,D2:D11,"Check SKU")</f>
        <v/>
      </c>
      <c r="N3" t="inlineStr">
        <is>
          <t>=XLOOKUP(H3,A2:A11,D2:D11,"Check SKU")</t>
        </is>
      </c>
      <c r="O3" s="6" t="inlineStr">
        <is>
          <t>if_not_found replaces #N/A.</t>
        </is>
      </c>
    </row>
    <row r="4">
      <c r="A4" s="4" t="inlineStr">
        <is>
          <t>HH-1003</t>
        </is>
      </c>
      <c r="B4" s="4" t="inlineStr">
        <is>
          <t>Cordless drill</t>
        </is>
      </c>
      <c r="C4" s="4" t="inlineStr">
        <is>
          <t>Power tools</t>
        </is>
      </c>
      <c r="D4" s="5" t="n">
        <v>89</v>
      </c>
      <c r="E4" s="4" t="n">
        <v>6</v>
      </c>
      <c r="G4" s="6" t="inlineStr">
        <is>
          <t>3. SKU for this item name (looks left)</t>
        </is>
      </c>
      <c r="H4" s="7" t="inlineStr">
        <is>
          <t>Paint roller kit</t>
        </is>
      </c>
      <c r="I4" s="9">
        <f>_xlfn.XLOOKUP(H4,B2:B11,A2:A11)</f>
        <v/>
      </c>
      <c r="N4" t="inlineStr">
        <is>
          <t>=XLOOKUP(H4,B2:B11,A2:A11)</t>
        </is>
      </c>
      <c r="O4" s="6" t="inlineStr">
        <is>
          <t>The return column can sit left of the lookup column.</t>
        </is>
      </c>
    </row>
    <row r="5">
      <c r="A5" s="4" t="inlineStr">
        <is>
          <t>HH-1004</t>
        </is>
      </c>
      <c r="B5" s="4" t="inlineStr">
        <is>
          <t>Wood screws (100)</t>
        </is>
      </c>
      <c r="C5" s="4" t="inlineStr">
        <is>
          <t>Fasteners</t>
        </is>
      </c>
      <c r="D5" s="5" t="n">
        <v>7.49</v>
      </c>
      <c r="E5" s="4" t="n">
        <v>120</v>
      </c>
      <c r="G5" s="6" t="inlineStr">
        <is>
          <t>4. Item, category, price and stock in one formula</t>
        </is>
      </c>
      <c r="H5" s="7" t="inlineStr">
        <is>
          <t>HH-1006</t>
        </is>
      </c>
      <c r="I5" s="9">
        <f t="array" ref="I5:L5">_xlfn.XLOOKUP(H5,A2:A11,B2:E11)</f>
        <v/>
      </c>
      <c r="J5" s="9" t="n"/>
      <c r="K5" s="8" t="n"/>
      <c r="L5" s="9" t="n"/>
      <c r="N5" t="inlineStr">
        <is>
          <t>=XLOOKUP(H5,A2:A11,B2:E11)</t>
        </is>
      </c>
      <c r="O5" s="6" t="inlineStr">
        <is>
          <t>Spills across I5:L5 in Microsoft 365. Keep J5:L5 empty.</t>
        </is>
      </c>
    </row>
    <row r="6">
      <c r="A6" s="4" t="inlineStr">
        <is>
          <t>HH-1005</t>
        </is>
      </c>
      <c r="B6" s="4" t="inlineStr">
        <is>
          <t>Drywall anchors (50)</t>
        </is>
      </c>
      <c r="C6" s="4" t="inlineStr">
        <is>
          <t>Fasteners</t>
        </is>
      </c>
      <c r="D6" s="5" t="n">
        <v>5.99</v>
      </c>
      <c r="E6" s="4" t="n">
        <v>75</v>
      </c>
      <c r="G6" s="6" t="inlineStr">
        <is>
          <t>5. Discount for an order total (exact or next smaller)</t>
        </is>
      </c>
      <c r="H6" s="7" t="n">
        <v>609.49</v>
      </c>
      <c r="I6" s="10">
        <f>_xlfn.XLOOKUP(H6,A15:A18,B15:B18,,-1)</f>
        <v/>
      </c>
      <c r="N6" t="inlineStr">
        <is>
          <t>=XLOOKUP(H6,A15:A18,B15:B18,,-1)</t>
        </is>
      </c>
      <c r="O6" s="6" t="inlineStr">
        <is>
          <t>match_mode -1: 609.49 falls back to the 500 tier.</t>
        </is>
      </c>
    </row>
    <row r="7">
      <c r="A7" s="4" t="inlineStr">
        <is>
          <t>HH-1006</t>
        </is>
      </c>
      <c r="B7" s="4" t="inlineStr">
        <is>
          <t>Exterior paint 1 gal</t>
        </is>
      </c>
      <c r="C7" s="4" t="inlineStr">
        <is>
          <t>Paint</t>
        </is>
      </c>
      <c r="D7" s="5" t="n">
        <v>34.95</v>
      </c>
      <c r="E7" s="4" t="n">
        <v>18</v>
      </c>
      <c r="G7" s="6" t="inlineStr">
        <is>
          <t>6. Same total, match_mode 1 (exact or next larger)</t>
        </is>
      </c>
      <c r="H7" s="7" t="n">
        <v>609.49</v>
      </c>
      <c r="I7" s="10">
        <f>_xlfn.XLOOKUP(H7,A15:A18,B15:B18,,1)</f>
        <v/>
      </c>
      <c r="N7" t="inlineStr">
        <is>
          <t>=XLOOKUP(H7,A15:A18,B15:B18,,1)</t>
        </is>
      </c>
      <c r="O7" s="6" t="inlineStr">
        <is>
          <t>Wrong direction for tiers: it jumps up to the 1,000 tier.</t>
        </is>
      </c>
    </row>
    <row r="8">
      <c r="A8" s="4" t="inlineStr">
        <is>
          <t>HH-1007</t>
        </is>
      </c>
      <c r="B8" s="4" t="inlineStr">
        <is>
          <t>Paint roller kit</t>
        </is>
      </c>
      <c r="C8" s="4" t="inlineStr">
        <is>
          <t>Paint</t>
        </is>
      </c>
      <c r="D8" s="5" t="n">
        <v>14.25</v>
      </c>
      <c r="E8" s="4" t="n">
        <v>22</v>
      </c>
      <c r="G8" s="6" t="inlineStr">
        <is>
          <t>7. Price of the first item whose name contains this word</t>
        </is>
      </c>
      <c r="H8" s="7" t="inlineStr">
        <is>
          <t>gloves</t>
        </is>
      </c>
      <c r="I8" s="8">
        <f>_xlfn.XLOOKUP("*"&amp;H8&amp;"*",B2:B11,D2:D11,"No match",2)</f>
        <v/>
      </c>
      <c r="N8" t="inlineStr">
        <is>
          <t>=XLOOKUP("*"&amp;H8&amp;"*",B2:B11,D2:D11,"No match",2)</t>
        </is>
      </c>
      <c r="O8" s="6" t="inlineStr">
        <is>
          <t>match_mode 2 turns on wildcards.</t>
        </is>
      </c>
    </row>
    <row r="9">
      <c r="A9" s="4" t="inlineStr">
        <is>
          <t>HH-1008</t>
        </is>
      </c>
      <c r="B9" s="4" t="inlineStr">
        <is>
          <t>PVC pipe 10 ft</t>
        </is>
      </c>
      <c r="C9" s="4" t="inlineStr">
        <is>
          <t>Plumbing</t>
        </is>
      </c>
      <c r="D9" s="5" t="n">
        <v>4.79</v>
      </c>
      <c r="E9" s="4" t="n">
        <v>60</v>
      </c>
      <c r="G9" s="6" t="inlineStr">
        <is>
          <t>8. Latest supplier cost for this SKU</t>
        </is>
      </c>
      <c r="H9" s="7" t="inlineStr">
        <is>
          <t>HH-1006</t>
        </is>
      </c>
      <c r="I9" s="8">
        <f>_xlfn.XLOOKUP(H9,B22:B29,C22:C29,,0,-1)</f>
        <v/>
      </c>
      <c r="N9" t="inlineStr">
        <is>
          <t>=XLOOKUP(H9,B22:B29,C22:C29,,0,-1)</t>
        </is>
      </c>
      <c r="O9" s="6" t="inlineStr">
        <is>
          <t>search_mode -1 searches from the bottom, so the newest row wins.</t>
        </is>
      </c>
    </row>
    <row r="10">
      <c r="A10" s="4" t="inlineStr">
        <is>
          <t>HH-1009</t>
        </is>
      </c>
      <c r="B10" s="4" t="inlineStr">
        <is>
          <t>Ball valve 1/2 in</t>
        </is>
      </c>
      <c r="C10" s="4" t="inlineStr">
        <is>
          <t>Plumbing</t>
        </is>
      </c>
      <c r="D10" s="5" t="n">
        <v>11.4</v>
      </c>
      <c r="E10" s="4" t="n">
        <v>15</v>
      </c>
      <c r="G10" s="6" t="inlineStr">
        <is>
          <t>9. Same SKU, default search (top down)</t>
        </is>
      </c>
      <c r="H10" s="7" t="inlineStr">
        <is>
          <t>HH-1006</t>
        </is>
      </c>
      <c r="I10" s="8">
        <f>_xlfn.XLOOKUP(H10,B22:B29,C22:C29)</f>
        <v/>
      </c>
      <c r="N10" t="inlineStr">
        <is>
          <t>=XLOOKUP(H10,B22:B29,C22:C29)</t>
        </is>
      </c>
      <c r="O10" s="6" t="inlineStr">
        <is>
          <t>Returns the oldest cost, because it is the first match.</t>
        </is>
      </c>
    </row>
    <row r="11">
      <c r="A11" s="4" t="inlineStr">
        <is>
          <t>HH-1010</t>
        </is>
      </c>
      <c r="B11" s="4" t="inlineStr">
        <is>
          <t>Work gloves L</t>
        </is>
      </c>
      <c r="C11" s="4" t="inlineStr">
        <is>
          <t>Safety</t>
        </is>
      </c>
      <c r="D11" s="5" t="n">
        <v>9.99</v>
      </c>
      <c r="E11" s="4" t="n">
        <v>33</v>
      </c>
      <c r="G11" s="6" t="inlineStr">
        <is>
          <t>10. Price for a SKU pasted with a trailing space</t>
        </is>
      </c>
      <c r="H11" s="7" t="inlineStr">
        <is>
          <t xml:space="preserve">HH-1004 </t>
        </is>
      </c>
      <c r="I11" s="8">
        <f>_xlfn.XLOOKUP(TRIM(H11),A2:A11,D2:D11)</f>
        <v/>
      </c>
      <c r="N11" t="inlineStr">
        <is>
          <t>=XLOOKUP(TRIM(H11),A2:A11,D2:D11)</t>
        </is>
      </c>
      <c r="O11" s="6" t="inlineStr">
        <is>
          <t>Without TRIM this returns #N/A: "HH-1004 " is not "HH-1004".</t>
        </is>
      </c>
    </row>
    <row r="13">
      <c r="A13" s="11" t="inlineStr">
        <is>
          <t>Discount tiers</t>
        </is>
      </c>
    </row>
    <row r="14">
      <c r="A14" s="2" t="inlineStr">
        <is>
          <t>Order total from</t>
        </is>
      </c>
      <c r="B14" s="2" t="inlineStr">
        <is>
          <t>Discount</t>
        </is>
      </c>
    </row>
    <row r="15">
      <c r="A15" s="12" t="n">
        <v>0</v>
      </c>
      <c r="B15" s="13" t="n">
        <v>0</v>
      </c>
    </row>
    <row r="16">
      <c r="A16" s="12" t="n">
        <v>250</v>
      </c>
      <c r="B16" s="13" t="n">
        <v>0.05</v>
      </c>
    </row>
    <row r="17">
      <c r="A17" s="12" t="n">
        <v>500</v>
      </c>
      <c r="B17" s="13" t="n">
        <v>0.08</v>
      </c>
    </row>
    <row r="18">
      <c r="A18" s="12" t="n">
        <v>1000</v>
      </c>
      <c r="B18" s="13" t="n">
        <v>0.1</v>
      </c>
    </row>
    <row r="20">
      <c r="A20" s="11" t="inlineStr">
        <is>
          <t>Supplier cost history</t>
        </is>
      </c>
    </row>
    <row r="21">
      <c r="A21" s="2" t="inlineStr">
        <is>
          <t>Date</t>
        </is>
      </c>
      <c r="B21" s="2" t="inlineStr">
        <is>
          <t>SKU</t>
        </is>
      </c>
      <c r="C21" s="2" t="inlineStr">
        <is>
          <t>Supplier cost</t>
        </is>
      </c>
    </row>
    <row r="22">
      <c r="A22" s="14" t="n">
        <v>46205</v>
      </c>
      <c r="B22" s="4" t="inlineStr">
        <is>
          <t>HH-1006</t>
        </is>
      </c>
      <c r="C22" s="5" t="n">
        <v>21.1</v>
      </c>
    </row>
    <row r="23">
      <c r="A23" s="14" t="n">
        <v>46205</v>
      </c>
      <c r="B23" s="4" t="inlineStr">
        <is>
          <t>HH-1003</t>
        </is>
      </c>
      <c r="C23" s="5" t="n">
        <v>61</v>
      </c>
    </row>
    <row r="24">
      <c r="A24" s="14" t="n">
        <v>46223</v>
      </c>
      <c r="B24" s="4" t="inlineStr">
        <is>
          <t>HH-1004</t>
        </is>
      </c>
      <c r="C24" s="5" t="n">
        <v>4.1</v>
      </c>
    </row>
    <row r="25">
      <c r="A25" s="14" t="n">
        <v>46248</v>
      </c>
      <c r="B25" s="4" t="inlineStr">
        <is>
          <t>HH-1006</t>
        </is>
      </c>
      <c r="C25" s="5" t="n">
        <v>21.8</v>
      </c>
    </row>
    <row r="26">
      <c r="A26" s="14" t="n">
        <v>46248</v>
      </c>
      <c r="B26" s="4" t="inlineStr">
        <is>
          <t>HH-1009</t>
        </is>
      </c>
      <c r="C26" s="5" t="n">
        <v>7.25</v>
      </c>
    </row>
    <row r="27">
      <c r="A27" s="14" t="n">
        <v>46268</v>
      </c>
      <c r="B27" s="4" t="inlineStr">
        <is>
          <t>HH-1003</t>
        </is>
      </c>
      <c r="C27" s="5" t="n">
        <v>62.5</v>
      </c>
    </row>
    <row r="28">
      <c r="A28" s="14" t="n">
        <v>46287</v>
      </c>
      <c r="B28" s="4" t="inlineStr">
        <is>
          <t>HH-1006</t>
        </is>
      </c>
      <c r="C28" s="5" t="n">
        <v>22.4</v>
      </c>
    </row>
    <row r="29">
      <c r="A29" s="14" t="n">
        <v>46287</v>
      </c>
      <c r="B29" s="4" t="inlineStr">
        <is>
          <t>HH-1004</t>
        </is>
      </c>
      <c r="C29" s="5" t="n">
        <v>4.25</v>
      </c>
    </row>
    <row r="31">
      <c r="A31" s="11" t="inlineStr">
        <is>
          <t>Contractor order (example)</t>
        </is>
      </c>
    </row>
    <row r="32">
      <c r="A32" s="2" t="inlineStr">
        <is>
          <t>SKU</t>
        </is>
      </c>
      <c r="B32" s="2" t="inlineStr">
        <is>
          <t>Qty</t>
        </is>
      </c>
      <c r="C32" s="2" t="inlineStr">
        <is>
          <t>Unit price</t>
        </is>
      </c>
      <c r="D32" s="2" t="inlineStr">
        <is>
          <t>Line total</t>
        </is>
      </c>
    </row>
    <row r="33">
      <c r="A33" s="4" t="inlineStr">
        <is>
          <t>HH-1003</t>
        </is>
      </c>
      <c r="B33" s="4" t="n">
        <v>2</v>
      </c>
      <c r="C33" s="8">
        <f>_xlfn.XLOOKUP(A33,$A$2:$A$11,$D$2:$D$11)</f>
        <v/>
      </c>
      <c r="D33" s="8">
        <f>B33*C33</f>
        <v/>
      </c>
      <c r="N33" t="inlineStr">
        <is>
          <t>C33: =XLOOKUP(A33,$A$2:$A$11,$D$2:$D$11)   D33: =B33*C33</t>
        </is>
      </c>
      <c r="O33" s="6" t="inlineStr">
        <is>
          <t>Dollar signs keep the lookup ranges fixed when you copy down.</t>
        </is>
      </c>
    </row>
    <row r="34">
      <c r="A34" s="4" t="inlineStr">
        <is>
          <t>HH-1006</t>
        </is>
      </c>
      <c r="B34" s="4" t="n">
        <v>8</v>
      </c>
      <c r="C34" s="8">
        <f>_xlfn.XLOOKUP(A34,$A$2:$A$11,$D$2:$D$11)</f>
        <v/>
      </c>
      <c r="D34" s="8">
        <f>B34*C34</f>
        <v/>
      </c>
      <c r="N34" t="inlineStr">
        <is>
          <t>C34: =XLOOKUP(A34,$A$2:$A$11,$D$2:$D$11)   D34: =B34*C34</t>
        </is>
      </c>
      <c r="O34" s="6" t="inlineStr"/>
    </row>
    <row r="35">
      <c r="A35" s="4" t="inlineStr">
        <is>
          <t>HH-1007</t>
        </is>
      </c>
      <c r="B35" s="4" t="n">
        <v>4</v>
      </c>
      <c r="C35" s="8">
        <f>_xlfn.XLOOKUP(A35,$A$2:$A$11,$D$2:$D$11)</f>
        <v/>
      </c>
      <c r="D35" s="8">
        <f>B35*C35</f>
        <v/>
      </c>
      <c r="N35" t="inlineStr">
        <is>
          <t>C35: =XLOOKUP(A35,$A$2:$A$11,$D$2:$D$11)   D35: =B35*C35</t>
        </is>
      </c>
      <c r="O35" s="6" t="inlineStr"/>
    </row>
    <row r="36">
      <c r="A36" s="4" t="inlineStr">
        <is>
          <t>HH-1004</t>
        </is>
      </c>
      <c r="B36" s="4" t="n">
        <v>6</v>
      </c>
      <c r="C36" s="8">
        <f>_xlfn.XLOOKUP(A36,$A$2:$A$11,$D$2:$D$11)</f>
        <v/>
      </c>
      <c r="D36" s="8">
        <f>B36*C36</f>
        <v/>
      </c>
      <c r="N36" t="inlineStr">
        <is>
          <t>C36: =XLOOKUP(A36,$A$2:$A$11,$D$2:$D$11)   D36: =B36*C36</t>
        </is>
      </c>
      <c r="O36" s="6" t="inlineStr"/>
    </row>
    <row r="37">
      <c r="A37" s="4" t="inlineStr">
        <is>
          <t>HH-1010</t>
        </is>
      </c>
      <c r="B37" s="4" t="n">
        <v>5</v>
      </c>
      <c r="C37" s="8">
        <f>_xlfn.XLOOKUP(A37,$A$2:$A$11,$D$2:$D$11)</f>
        <v/>
      </c>
      <c r="D37" s="8">
        <f>B37*C37</f>
        <v/>
      </c>
      <c r="N37" t="inlineStr">
        <is>
          <t>C37: =XLOOKUP(A37,$A$2:$A$11,$D$2:$D$11)   D37: =B37*C37</t>
        </is>
      </c>
      <c r="O37" s="6" t="inlineStr"/>
    </row>
    <row r="38">
      <c r="A38" s="6" t="inlineStr">
        <is>
          <t>Subtotal</t>
        </is>
      </c>
      <c r="D38" s="8">
        <f>SUM(D33:D37)</f>
        <v/>
      </c>
      <c r="N38" t="inlineStr">
        <is>
          <t>=SUM(D33:D37)</t>
        </is>
      </c>
      <c r="O38" s="6" t="inlineStr"/>
    </row>
    <row r="39">
      <c r="A39" s="6" t="inlineStr">
        <is>
          <t>Discount rate (tier)</t>
        </is>
      </c>
      <c r="C39" s="10">
        <f>_xlfn.XLOOKUP(D38,$A$15:$A$18,$B$15:$B$18,,-1)</f>
        <v/>
      </c>
      <c r="D39" s="8">
        <f>-ROUND(D38*C39,2)</f>
        <v/>
      </c>
      <c r="N39" t="inlineStr">
        <is>
          <t>C39: =XLOOKUP(D38,$A$15:$A$18,$B$15:$B$18,,-1)   D39: =-ROUND(D38*C39,2)</t>
        </is>
      </c>
      <c r="O39" s="6" t="inlineStr"/>
    </row>
    <row r="40">
      <c r="A40" s="6" t="inlineStr">
        <is>
          <t>Order total</t>
        </is>
      </c>
      <c r="D40" s="8">
        <f>D38+D39</f>
        <v/>
      </c>
      <c r="N40" t="inlineStr">
        <is>
          <t>=D38+D39</t>
        </is>
      </c>
      <c r="O40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2026-10-07T15:32:16Z</dcterms:created>
  <dcterms:modified xsi:type="dcterms:W3CDTF">2026-10-07T15:32:16Z</dcterms:modified>
</cp:coreProperties>
</file>